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495" activeTab="0"/>
  </bookViews>
  <sheets>
    <sheet name="титульник" sheetId="1" r:id="rId1"/>
    <sheet name="раздел 2" sheetId="2" r:id="rId2"/>
    <sheet name="2018" sheetId="3" r:id="rId3"/>
    <sheet name="2019" sheetId="4" r:id="rId4"/>
    <sheet name="2020" sheetId="5" r:id="rId5"/>
    <sheet name="прилож.фин.обес." sheetId="6" r:id="rId6"/>
    <sheet name="прил.внебюджет" sheetId="7" r:id="rId7"/>
    <sheet name="прил.фин.обесп-субвенции" sheetId="8" r:id="rId8"/>
    <sheet name="Таб" sheetId="9" r:id="rId9"/>
    <sheet name="прил. целев" sheetId="10" r:id="rId10"/>
  </sheets>
  <definedNames>
    <definedName name="_ftn1" localSheetId="1">'раздел 2'!#REF!</definedName>
    <definedName name="_ftn2" localSheetId="1">'раздел 2'!#REF!</definedName>
    <definedName name="_ftnref1" localSheetId="1">'раздел 2'!#REF!</definedName>
    <definedName name="_ftnref2" localSheetId="1">'раздел 2'!#REF!</definedName>
    <definedName name="_xlnm.Print_Area" localSheetId="2">'2018'!$A$1:$J$51</definedName>
    <definedName name="_xlnm.Print_Area" localSheetId="3">'2019'!$A$1:$J$51</definedName>
    <definedName name="_xlnm.Print_Area" localSheetId="4">'2020'!$A$1:$J$51</definedName>
    <definedName name="_xlnm.Print_Area" localSheetId="9">'прил. целев'!$A$1:$I$46</definedName>
    <definedName name="_xlnm.Print_Area" localSheetId="6">'прил.внебюджет'!$A$1:$I$45</definedName>
    <definedName name="_xlnm.Print_Area" localSheetId="7">'прил.фин.обесп-субвенции'!$A$1:$I$44</definedName>
    <definedName name="_xlnm.Print_Area" localSheetId="5">'прилож.фин.обес.'!$A$1:$I$46</definedName>
    <definedName name="_xlnm.Print_Area" localSheetId="1">'раздел 2'!$A$1:$G$22</definedName>
    <definedName name="_xlnm.Print_Area" localSheetId="8">'Таб'!$A$1:$N$21</definedName>
    <definedName name="_xlnm.Print_Area" localSheetId="0">'титульник'!$A$1:$I$34</definedName>
  </definedNames>
  <calcPr fullCalcOnLoad="1"/>
</workbook>
</file>

<file path=xl/sharedStrings.xml><?xml version="1.0" encoding="utf-8"?>
<sst xmlns="http://schemas.openxmlformats.org/spreadsheetml/2006/main" count="565" uniqueCount="167">
  <si>
    <t>Наименование показателя</t>
  </si>
  <si>
    <t>из них:</t>
  </si>
  <si>
    <t>в том числе</t>
  </si>
  <si>
    <t>Поступления, всего:</t>
  </si>
  <si>
    <t>в том числе:</t>
  </si>
  <si>
    <t>Выплаты, всего:</t>
  </si>
  <si>
    <t>УТВЕРЖДАЮ</t>
  </si>
  <si>
    <t>(расшифровка подписи)</t>
  </si>
  <si>
    <t>(подпись)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</si>
  <si>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</si>
  <si>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</si>
  <si>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</si>
  <si>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</si>
  <si>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</si>
  <si>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</si>
  <si>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Планируемый остаток средств на начало планируемого года</t>
  </si>
  <si>
    <t>Х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</si>
  <si>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</si>
  <si>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</si>
  <si>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</si>
  <si>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</si>
  <si>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</si>
  <si>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</si>
  <si>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</si>
  <si>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</si>
  <si>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</si>
  <si>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</si>
  <si>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</si>
  <si>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</si>
  <si>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</si>
  <si>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</si>
  <si>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</si>
  <si>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</si>
  <si>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</si>
  <si>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</si>
  <si>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1.3. Перечень услуг (работ), осуществляемых на платной основе:</t>
  </si>
  <si>
    <t>Увеличение стоимости ценных бумаг, кроме акций и иных форм участия в капитале</t>
  </si>
  <si>
    <t>(наименование должности лица, утверждающего документ)</t>
  </si>
  <si>
    <t>по ОКПО</t>
  </si>
  <si>
    <t>ИНН / КПП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</si>
  <si>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</si>
  <si>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</si>
  <si>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</si>
  <si>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</si>
  <si>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</si>
  <si>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</si>
  <si>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Исполнитель</t>
  </si>
  <si>
    <t>(уполномоченное  лицо)</t>
  </si>
  <si>
    <t xml:space="preserve">Наименование муниципального  учреждения </t>
  </si>
  <si>
    <t xml:space="preserve">Адрес фактического местонахождения муниципального  учреждения </t>
  </si>
  <si>
    <t xml:space="preserve">I.  Сведения о деятельности муниципального учреждения </t>
  </si>
  <si>
    <t>1.1. Цели деятельности муниципального  учреждения :</t>
  </si>
  <si>
    <t>1.2. Виды деятельности муниципального  учреждения :</t>
  </si>
  <si>
    <t xml:space="preserve">Руководитель муниципального учреждения </t>
  </si>
  <si>
    <t xml:space="preserve">Главный бухгалтер муниципального учреждения </t>
  </si>
  <si>
    <t>III. Поступления от иной приносящей доход деятельности</t>
  </si>
  <si>
    <t xml:space="preserve">тел. </t>
  </si>
  <si>
    <t xml:space="preserve">проставить </t>
  </si>
  <si>
    <t xml:space="preserve">II. Показатели финансового состояния учреждения </t>
  </si>
  <si>
    <t>Сумма, тыс. руб.</t>
  </si>
  <si>
    <t xml:space="preserve">  из них:</t>
  </si>
  <si>
    <t xml:space="preserve">в том числе: остаточная стоимость
</t>
  </si>
  <si>
    <t xml:space="preserve">    Нефинансовые активы, всего:</t>
  </si>
  <si>
    <t xml:space="preserve">  недвижимое имущество, всего:
</t>
  </si>
  <si>
    <t xml:space="preserve">  особо ценное движимое имущество, всего:
</t>
  </si>
  <si>
    <t xml:space="preserve">  в том числе:
  остаточная стоимость
</t>
  </si>
  <si>
    <t xml:space="preserve">  денежные средства учреждения, всего
</t>
  </si>
  <si>
    <t xml:space="preserve">  в том числе:
  денежные средства учреждения на счетах
</t>
  </si>
  <si>
    <t xml:space="preserve">  денежные средства учреждения, размещенные на депозиты в кредитной организации
</t>
  </si>
  <si>
    <t xml:space="preserve">  иные финансовые инструменты
</t>
  </si>
  <si>
    <t xml:space="preserve">  дебиторская задолженность по доходам
</t>
  </si>
  <si>
    <t xml:space="preserve">  дебиторская задолженность по расходам
</t>
  </si>
  <si>
    <t xml:space="preserve">  Обязательства, всего:
</t>
  </si>
  <si>
    <t xml:space="preserve">  из них:
  долговые обязательства
</t>
  </si>
  <si>
    <t xml:space="preserve">  кредиторская задолженность:
 </t>
  </si>
  <si>
    <t xml:space="preserve">  в том числе:
  просроченная кредиторская задолженность
</t>
  </si>
  <si>
    <t>Код строки</t>
  </si>
  <si>
    <t>Код по бюджетной классификации РФ</t>
  </si>
  <si>
    <t xml:space="preserve">Объем финансового обеспечения, руб. (с точностью до двух знаков после запятой - 0,00)
</t>
  </si>
  <si>
    <t>III. Показатели по поступлениям и выплатам учреждения по субсидиям на финансовое обеспечение  муниципального задания на оказание муниципальных услуг в соответсвии с абзацем вторым п. 1 статьи 78.1 Бюджетного Кодекса РФ</t>
  </si>
  <si>
    <t>Объем финансового обеспечения, руб. (с точностью до двух знаков после запятой - 0,00)</t>
  </si>
  <si>
    <t>Субсидиии на финансовое обеспечение  муниципального задания на оказание муниципальных услуг предоставляемые  в соответсвии с абзацем вторым п. 1 статьи 78.1 Бюджетного Кодекса РФ</t>
  </si>
  <si>
    <t>Выбытие</t>
  </si>
  <si>
    <t>Объем публичных обязательств, всего:</t>
  </si>
  <si>
    <t>Объем средств, поступивших во временное распоряжение, всего:</t>
  </si>
  <si>
    <t xml:space="preserve">Сведения о средствах, поступающих
            во временное распоряжение учреждения (подразделения)
</t>
  </si>
  <si>
    <t>Остоток средств на начало года</t>
  </si>
  <si>
    <t>Остоток средств на конец года</t>
  </si>
  <si>
    <t>Поступления</t>
  </si>
  <si>
    <t>Кд строки</t>
  </si>
  <si>
    <t>Сумма (руб.,с точностью до двух знаков после запятой - 0,00)</t>
  </si>
  <si>
    <t>010</t>
  </si>
  <si>
    <t>030</t>
  </si>
  <si>
    <t>020</t>
  </si>
  <si>
    <t>040</t>
  </si>
  <si>
    <t xml:space="preserve">Справочная информация
</t>
  </si>
  <si>
    <t>Сумма (тыс.руб.)</t>
  </si>
  <si>
    <t>Показатели выплат по расходам на закупку товаров, работ, услуг учреждения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</si>
  <si>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</si>
  <si>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</si>
  <si>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 xml:space="preserve">всего на закупку </t>
  </si>
  <si>
    <t>в соответствии с Федеральным законом от 5 апреля 2013 г. N 44-ФЗ "О контрактной системе в сфере закупок товаров, работ, услуг для
обеспечения государственных и
муниципальных нужд"</t>
  </si>
  <si>
    <t>в соответствии с Федеральным законом от 18 июля 2011 г.
N 223-ФЗ "О закупках товаров,
работ, услуг отдельными видами
юридических лиц"</t>
  </si>
  <si>
    <t>Выплаты по
расходам на закупку товаров, работ, услуг всего:</t>
  </si>
  <si>
    <t>на закупку товаров работ, услуг по году начала закупки:</t>
  </si>
  <si>
    <t>в том числе на:</t>
  </si>
  <si>
    <t>Оплата труда</t>
  </si>
  <si>
    <t>всего</t>
  </si>
  <si>
    <t>Субсидии на финансовое обеспечение выполнения муниципального задания</t>
  </si>
  <si>
    <t>Субсидии на осуществление капитальных вложений</t>
  </si>
  <si>
    <t>Поступления от оказания услуг (выполнения работ на платной основе) и  от иной приносящей доход деятельности</t>
  </si>
  <si>
    <t>доходы от собственности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</si>
  <si>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</si>
  <si>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в том числе: на оплату контрактов заключенных до начала очередного финансового года:</t>
  </si>
  <si>
    <t>доходы от оказания услуг, работ</t>
  </si>
  <si>
    <t xml:space="preserve">доходы от штрафов, пеней, иных сумм принудительного изъятия
</t>
  </si>
  <si>
    <t xml:space="preserve">безвозмездные поступления от наднациональных организаций, правительств иностранных государств, международных финансовых организаций
</t>
  </si>
  <si>
    <t xml:space="preserve">иные субсидии, предоставленные из бюджета
</t>
  </si>
  <si>
    <t xml:space="preserve">прочие доходы
</t>
  </si>
  <si>
    <t xml:space="preserve">доходы от операций с активами
</t>
  </si>
  <si>
    <t>Поступления , всего:</t>
  </si>
  <si>
    <t>Выплаты персоналу всего</t>
  </si>
  <si>
    <t>социальные  и иные выплаты населению, всего</t>
  </si>
  <si>
    <t xml:space="preserve">прочие расходы (кроме расходов на закупку товаров, работ, услуг)
</t>
  </si>
  <si>
    <t xml:space="preserve">расходы на закупку товаров, работ, услуг, всего
</t>
  </si>
  <si>
    <t xml:space="preserve">Поступление финансовых активов, всег
</t>
  </si>
  <si>
    <t xml:space="preserve">увеличение остатков средств
</t>
  </si>
  <si>
    <t xml:space="preserve">прочие поступления
</t>
  </si>
  <si>
    <t xml:space="preserve">Выбытие финансовых активов, всего
</t>
  </si>
  <si>
    <t xml:space="preserve">Из них:
уменьшение остатков средств
</t>
  </si>
  <si>
    <t xml:space="preserve">прочие выбытия
</t>
  </si>
  <si>
    <t>Остаток средств на начало года</t>
  </si>
  <si>
    <t xml:space="preserve">безвозмездные перечисления
организациям
</t>
  </si>
  <si>
    <t>уплата налогов, сборов и иных платежей</t>
  </si>
  <si>
    <t>Остаток средств на конец года</t>
  </si>
  <si>
    <t>Иные субсидии, предоставленные из бюджета</t>
  </si>
  <si>
    <t xml:space="preserve">     Финансовые активы, всего </t>
  </si>
  <si>
    <t>2018 год</t>
  </si>
  <si>
    <t>2019 год</t>
  </si>
  <si>
    <t>IV. Иные субсидии, предоставляемые из бюджета</t>
  </si>
  <si>
    <t>III. Показатели по поступлениям и выплатам учреждения на 2018 год</t>
  </si>
  <si>
    <t>III. Показатели по поступлениям и выплатам учреждения на 2019 год</t>
  </si>
  <si>
    <t>рублей</t>
  </si>
  <si>
    <t>"13 " января  2017 г.</t>
  </si>
  <si>
    <t>СОГЛАСОВАНО</t>
  </si>
  <si>
    <t>Директор</t>
  </si>
  <si>
    <t>Образовательная деятельность по основным общеобразовательным программам начального общего, основного общего и среднего общего образования</t>
  </si>
  <si>
    <t xml:space="preserve">III. Показатели по поступлениям и выплатам учреждения по субсидиям на финансовое обеспечение  выполнения муниципального задания на оказание муниципальных услуг </t>
  </si>
  <si>
    <t>Авдейкин Г.Л.</t>
  </si>
  <si>
    <t xml:space="preserve">            Начальник Управления по социальной             работе Администрации Большеберезниковского муниципального района</t>
  </si>
  <si>
    <t>О.В. Губанищева</t>
  </si>
  <si>
    <t>МБОУ "Паракинская основная общеобразовательная школа" Большеберезниковского муниципального района РМ</t>
  </si>
  <si>
    <t>III. Показатели по поступлениям и выплатам учреждения на 2020 год</t>
  </si>
  <si>
    <r>
      <t>Приложение</t>
    </r>
    <r>
      <rPr>
        <b/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 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2018 годи на плановый период 2019 и 2020 годов</t>
    </r>
  </si>
  <si>
    <t xml:space="preserve">от " 15 "  января  2018  г. </t>
  </si>
  <si>
    <t>2020 год</t>
  </si>
  <si>
    <r>
      <t xml:space="preserve">Приложение 3  </t>
    </r>
    <r>
      <rPr>
        <b/>
        <sz val="11"/>
        <rFont val="Times New Roman"/>
        <family val="1"/>
      </rPr>
      <t xml:space="preserve">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2018 год и на плановый период 2019 и 2020 годов</t>
    </r>
  </si>
  <si>
    <r>
      <t xml:space="preserve">Приложение 2 </t>
    </r>
    <r>
      <rPr>
        <b/>
        <sz val="11"/>
        <rFont val="Times New Roman"/>
        <family val="1"/>
      </rPr>
      <t xml:space="preserve">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2018 годи на плановый период 2019 и 2020 годов</t>
    </r>
  </si>
  <si>
    <r>
      <t xml:space="preserve">Приложение 4 </t>
    </r>
    <r>
      <rPr>
        <b/>
        <sz val="11"/>
        <rFont val="Times New Roman"/>
        <family val="1"/>
      </rPr>
      <t xml:space="preserve">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2018 годи на плановый период 2019 и 2020 годов</t>
    </r>
  </si>
  <si>
    <t>431742 Республика Мордовия, Большеберезниковский  район, село Паракино, улица Московская, дом 26</t>
  </si>
  <si>
    <t>Администрация Большеберезниковского муниципального района Республики Мордовия</t>
  </si>
  <si>
    <t>1304070019/130401001</t>
  </si>
  <si>
    <t>Реализация общеобразовательных программ начального общего, основного общего образования</t>
  </si>
  <si>
    <t>15 января  2018 г.</t>
  </si>
  <si>
    <t>15 января 2018 г.</t>
  </si>
  <si>
    <t>" 15 " января 2018 г.</t>
  </si>
  <si>
    <t xml:space="preserve">План
финансово - хозяйственной деятельности на 2018 год и  на плановый период 2019 и 2020 годов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</si>
</sst>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6" fontId="1" fillId="0" borderId="17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2" fontId="48" fillId="0" borderId="0" xfId="0" applyNumberFormat="1" applyFont="1" applyAlignment="1">
      <alignment vertical="top" wrapText="1"/>
    </xf>
    <xf numFmtId="2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1" fillId="0" borderId="13" xfId="0" applyFont="1" applyBorder="1" applyAlignment="1">
      <alignment vertical="top" wrapText="1" shrinkToFit="1"/>
    </xf>
    <xf numFmtId="0" fontId="1" fillId="0" borderId="13" xfId="0" applyFont="1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 shrinkToFit="1"/>
    </xf>
    <xf numFmtId="0" fontId="2" fillId="32" borderId="0" xfId="0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Fill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2" fillId="32" borderId="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2" fontId="1" fillId="32" borderId="10" xfId="0" applyNumberFormat="1" applyFont="1" applyFill="1" applyBorder="1" applyAlignment="1">
      <alignment horizontal="center" vertical="top" wrapText="1"/>
    </xf>
    <xf numFmtId="2" fontId="48" fillId="32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7" fillId="0" borderId="2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 shrinkToFit="1"/>
    </xf>
    <xf numFmtId="0" fontId="1" fillId="0" borderId="25" xfId="0" applyFont="1" applyBorder="1" applyAlignment="1">
      <alignment horizontal="right" vertical="top" wrapText="1"/>
    </xf>
    <xf numFmtId="0" fontId="1" fillId="0" borderId="26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11" fillId="0" borderId="10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" fillId="0" borderId="28" xfId="0" applyFont="1" applyBorder="1" applyAlignment="1">
      <alignment vertical="top" wrapText="1"/>
    </xf>
    <xf numFmtId="0" fontId="1" fillId="0" borderId="27" xfId="0" applyFont="1" applyBorder="1" applyAlignment="1">
      <alignment horizontal="left" vertical="top" wrapText="1"/>
    </xf>
    <xf numFmtId="0" fontId="2" fillId="32" borderId="0" xfId="0" applyFont="1" applyFill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zoomScaleSheetLayoutView="100" zoomScalePageLayoutView="0" workbookViewId="0" topLeftCell="A1">
      <selection activeCell="A9" sqref="A9:I9"/>
    </sheetView>
  </sheetViews>
  <sheetFormatPr defaultColWidth="9.00390625" defaultRowHeight="12.75"/>
  <cols>
    <col min="4" max="4" width="16.625" style="0" customWidth="1"/>
    <col min="6" max="6" width="14.75390625" style="0" customWidth="1"/>
    <col min="9" max="9" width="11.75390625" style="0" customWidth="1"/>
  </cols>
  <sheetData>
    <row r="1" spans="1:6" ht="15">
      <c r="A1" s="2"/>
      <c r="B1" s="2"/>
      <c r="C1" s="2"/>
      <c r="D1" s="3"/>
      <c r="E1" s="77"/>
      <c r="F1" s="77"/>
    </row>
    <row r="2" spans="2:9" ht="15" customHeight="1">
      <c r="B2" s="73" t="s">
        <v>144</v>
      </c>
      <c r="C2" s="73"/>
      <c r="D2" s="73"/>
      <c r="G2" s="73" t="s">
        <v>6</v>
      </c>
      <c r="H2" s="73"/>
      <c r="I2" s="73"/>
    </row>
    <row r="3" spans="1:9" ht="51.75" customHeight="1">
      <c r="A3" s="73" t="s">
        <v>149</v>
      </c>
      <c r="B3" s="73"/>
      <c r="C3" s="73"/>
      <c r="D3" s="73"/>
      <c r="F3" s="81" t="s">
        <v>145</v>
      </c>
      <c r="G3" s="81"/>
      <c r="H3" s="81"/>
      <c r="I3" s="81"/>
    </row>
    <row r="4" spans="2:9" ht="27" customHeight="1">
      <c r="B4" s="72" t="s">
        <v>37</v>
      </c>
      <c r="C4" s="72"/>
      <c r="D4" s="72"/>
      <c r="G4" s="72" t="s">
        <v>37</v>
      </c>
      <c r="H4" s="72"/>
      <c r="I4" s="72"/>
    </row>
    <row r="5" spans="2:9" ht="15" customHeight="1">
      <c r="B5" s="69"/>
      <c r="C5" s="76" t="s">
        <v>150</v>
      </c>
      <c r="D5" s="76"/>
      <c r="G5" s="69"/>
      <c r="H5" s="76" t="s">
        <v>148</v>
      </c>
      <c r="I5" s="76"/>
    </row>
    <row r="6" spans="2:9" ht="15" customHeight="1">
      <c r="B6" s="15" t="s">
        <v>8</v>
      </c>
      <c r="C6" s="72" t="s">
        <v>7</v>
      </c>
      <c r="D6" s="72"/>
      <c r="G6" s="15" t="s">
        <v>8</v>
      </c>
      <c r="H6" s="72" t="s">
        <v>7</v>
      </c>
      <c r="I6" s="72"/>
    </row>
    <row r="7" spans="2:9" ht="15" customHeight="1">
      <c r="B7" s="73" t="s">
        <v>163</v>
      </c>
      <c r="C7" s="73"/>
      <c r="D7" s="73"/>
      <c r="G7" s="73" t="s">
        <v>164</v>
      </c>
      <c r="H7" s="73"/>
      <c r="I7" s="73"/>
    </row>
    <row r="8" spans="1:6" ht="15">
      <c r="A8" s="2"/>
      <c r="B8" s="2"/>
      <c r="C8" s="2"/>
      <c r="D8" s="3"/>
      <c r="E8" s="2"/>
      <c r="F8" s="2"/>
    </row>
    <row r="9" spans="1:9" ht="57" customHeight="1">
      <c r="A9" s="75" t="s">
        <v>166</v>
      </c>
      <c r="B9" s="75"/>
      <c r="C9" s="75"/>
      <c r="D9" s="75"/>
      <c r="E9" s="75"/>
      <c r="F9" s="75"/>
      <c r="G9" s="75"/>
      <c r="H9" s="75"/>
      <c r="I9" s="75"/>
    </row>
    <row r="10" spans="1:9" ht="18.75">
      <c r="A10" s="22"/>
      <c r="B10" s="22"/>
      <c r="C10" s="22"/>
      <c r="D10" s="22"/>
      <c r="E10" s="22"/>
      <c r="H10" s="5"/>
      <c r="I10" s="13" t="s">
        <v>9</v>
      </c>
    </row>
    <row r="11" spans="1:9" ht="24">
      <c r="A11" s="22"/>
      <c r="B11" s="22"/>
      <c r="C11" s="22"/>
      <c r="D11" s="22"/>
      <c r="E11" s="22"/>
      <c r="H11" s="6" t="s">
        <v>10</v>
      </c>
      <c r="I11" s="7"/>
    </row>
    <row r="12" spans="1:9" ht="14.25" customHeight="1">
      <c r="A12" s="19"/>
      <c r="B12" s="19"/>
      <c r="C12" s="19"/>
      <c r="D12" s="78" t="s">
        <v>165</v>
      </c>
      <c r="E12" s="78"/>
      <c r="F12" s="78"/>
      <c r="H12" s="6" t="s">
        <v>11</v>
      </c>
      <c r="I12" s="61">
        <v>43115</v>
      </c>
    </row>
    <row r="13" spans="1:9" ht="15">
      <c r="A13" s="5"/>
      <c r="B13" s="5"/>
      <c r="C13" s="5"/>
      <c r="D13" s="5"/>
      <c r="E13" s="5"/>
      <c r="H13" s="2"/>
      <c r="I13" s="7"/>
    </row>
    <row r="14" spans="1:9" ht="15">
      <c r="A14" s="2"/>
      <c r="B14" s="2"/>
      <c r="C14" s="2"/>
      <c r="D14" s="3"/>
      <c r="E14" s="2"/>
      <c r="H14" s="6"/>
      <c r="I14" s="7"/>
    </row>
    <row r="15" spans="1:10" ht="15" customHeight="1">
      <c r="A15" s="71" t="s">
        <v>48</v>
      </c>
      <c r="B15" s="71"/>
      <c r="C15" s="71"/>
      <c r="D15" s="73" t="s">
        <v>151</v>
      </c>
      <c r="E15" s="73"/>
      <c r="F15" s="73"/>
      <c r="H15" s="6" t="s">
        <v>38</v>
      </c>
      <c r="I15" s="24">
        <v>25992190</v>
      </c>
      <c r="J15" s="33" t="s">
        <v>57</v>
      </c>
    </row>
    <row r="16" spans="1:9" ht="30.75" customHeight="1">
      <c r="A16" s="71"/>
      <c r="B16" s="71"/>
      <c r="C16" s="71"/>
      <c r="D16" s="73"/>
      <c r="E16" s="73"/>
      <c r="F16" s="73"/>
      <c r="H16" s="2"/>
      <c r="I16" s="10"/>
    </row>
    <row r="17" spans="1:9" ht="15">
      <c r="A17" s="71" t="s">
        <v>39</v>
      </c>
      <c r="B17" s="71"/>
      <c r="C17" s="71"/>
      <c r="D17" s="73" t="s">
        <v>161</v>
      </c>
      <c r="E17" s="73"/>
      <c r="F17" s="73"/>
      <c r="H17" s="23"/>
      <c r="I17" s="24"/>
    </row>
    <row r="18" spans="1:9" ht="15">
      <c r="A18" s="71" t="s">
        <v>14</v>
      </c>
      <c r="B18" s="71"/>
      <c r="C18" s="71"/>
      <c r="D18" s="1" t="s">
        <v>142</v>
      </c>
      <c r="E18" s="1"/>
      <c r="H18" s="14" t="s">
        <v>12</v>
      </c>
      <c r="I18" s="24">
        <v>383</v>
      </c>
    </row>
    <row r="19" spans="1:7" ht="15" customHeight="1">
      <c r="A19" s="71" t="s">
        <v>13</v>
      </c>
      <c r="B19" s="71"/>
      <c r="C19" s="71"/>
      <c r="D19" s="73" t="s">
        <v>160</v>
      </c>
      <c r="E19" s="73"/>
      <c r="F19" s="73"/>
      <c r="G19" s="74"/>
    </row>
    <row r="20" spans="1:7" ht="15" customHeight="1">
      <c r="A20" s="71"/>
      <c r="B20" s="71"/>
      <c r="C20" s="71"/>
      <c r="D20" s="73"/>
      <c r="E20" s="73"/>
      <c r="F20" s="73"/>
      <c r="G20" s="74"/>
    </row>
    <row r="21" spans="1:7" ht="15" customHeight="1">
      <c r="A21" s="71"/>
      <c r="B21" s="71"/>
      <c r="C21" s="71"/>
      <c r="D21" s="73"/>
      <c r="E21" s="73"/>
      <c r="F21" s="73"/>
      <c r="G21" s="74"/>
    </row>
    <row r="22" spans="1:6" ht="15" customHeight="1">
      <c r="A22" s="71" t="s">
        <v>49</v>
      </c>
      <c r="B22" s="71"/>
      <c r="C22" s="71"/>
      <c r="D22" s="73" t="s">
        <v>159</v>
      </c>
      <c r="E22" s="73"/>
      <c r="F22" s="73"/>
    </row>
    <row r="23" spans="1:6" ht="15" customHeight="1">
      <c r="A23" s="71"/>
      <c r="B23" s="71"/>
      <c r="C23" s="71"/>
      <c r="D23" s="73"/>
      <c r="E23" s="73"/>
      <c r="F23" s="73"/>
    </row>
    <row r="24" spans="1:6" ht="15" customHeight="1">
      <c r="A24" s="71"/>
      <c r="B24" s="71"/>
      <c r="C24" s="71"/>
      <c r="D24" s="73"/>
      <c r="E24" s="73"/>
      <c r="F24" s="73"/>
    </row>
    <row r="25" spans="1:6" ht="15" customHeight="1">
      <c r="A25" s="71"/>
      <c r="B25" s="71"/>
      <c r="C25" s="71"/>
      <c r="D25" s="73"/>
      <c r="E25" s="73"/>
      <c r="F25" s="73"/>
    </row>
    <row r="26" spans="1:6" ht="15">
      <c r="A26" s="4"/>
      <c r="B26" s="4"/>
      <c r="C26" s="1"/>
      <c r="D26" s="1"/>
      <c r="E26" s="1"/>
      <c r="F26" s="8"/>
    </row>
    <row r="27" spans="1:6" ht="14.25" customHeight="1">
      <c r="A27" s="78" t="s">
        <v>50</v>
      </c>
      <c r="B27" s="78"/>
      <c r="C27" s="78"/>
      <c r="D27" s="78"/>
      <c r="E27" s="78"/>
      <c r="F27" s="78"/>
    </row>
    <row r="28" spans="1:6" ht="14.25">
      <c r="A28" s="16"/>
      <c r="B28" s="16"/>
      <c r="C28" s="16"/>
      <c r="D28" s="5"/>
      <c r="E28" s="16"/>
      <c r="F28" s="16"/>
    </row>
    <row r="29" spans="1:6" ht="15" customHeight="1">
      <c r="A29" s="71" t="s">
        <v>51</v>
      </c>
      <c r="B29" s="71"/>
      <c r="C29" s="71"/>
      <c r="D29" s="71"/>
      <c r="E29" s="71"/>
      <c r="F29" s="71"/>
    </row>
    <row r="30" spans="1:7" ht="66" customHeight="1">
      <c r="A30" s="79" t="s">
        <v>146</v>
      </c>
      <c r="B30" s="79"/>
      <c r="C30" s="79"/>
      <c r="D30" s="79"/>
      <c r="E30" s="79"/>
      <c r="F30" s="79"/>
      <c r="G30" s="79"/>
    </row>
    <row r="31" spans="1:6" ht="15" customHeight="1">
      <c r="A31" s="71" t="s">
        <v>52</v>
      </c>
      <c r="B31" s="71"/>
      <c r="C31" s="71"/>
      <c r="D31" s="71"/>
      <c r="E31" s="71"/>
      <c r="F31" s="71"/>
    </row>
    <row r="32" spans="1:7" ht="66" customHeight="1">
      <c r="A32" s="79" t="s">
        <v>162</v>
      </c>
      <c r="B32" s="79"/>
      <c r="C32" s="79"/>
      <c r="D32" s="79"/>
      <c r="E32" s="79"/>
      <c r="F32" s="79"/>
      <c r="G32" s="79"/>
    </row>
    <row r="33" spans="1:6" ht="15" customHeight="1">
      <c r="A33" s="71" t="s">
        <v>35</v>
      </c>
      <c r="B33" s="71"/>
      <c r="C33" s="71"/>
      <c r="D33" s="71"/>
      <c r="E33" s="71"/>
      <c r="F33" s="71"/>
    </row>
    <row r="34" spans="1:7" ht="35.25" customHeight="1">
      <c r="A34" s="80"/>
      <c r="B34" s="80"/>
      <c r="C34" s="80"/>
      <c r="D34" s="80"/>
      <c r="E34" s="80"/>
      <c r="F34" s="80"/>
      <c r="G34" s="80"/>
    </row>
  </sheetData>
  <sheetProtection/>
  <mergeCells count="31">
    <mergeCell ref="A30:G30"/>
    <mergeCell ref="A32:G32"/>
    <mergeCell ref="A34:G34"/>
    <mergeCell ref="G2:I2"/>
    <mergeCell ref="F3:I3"/>
    <mergeCell ref="D15:F16"/>
    <mergeCell ref="D17:F17"/>
    <mergeCell ref="A33:F33"/>
    <mergeCell ref="A31:F31"/>
    <mergeCell ref="G4:I4"/>
    <mergeCell ref="A29:F29"/>
    <mergeCell ref="A27:F27"/>
    <mergeCell ref="A22:C25"/>
    <mergeCell ref="A15:C16"/>
    <mergeCell ref="A17:C17"/>
    <mergeCell ref="A19:C21"/>
    <mergeCell ref="D22:F25"/>
    <mergeCell ref="A3:D3"/>
    <mergeCell ref="B4:D4"/>
    <mergeCell ref="C5:D5"/>
    <mergeCell ref="C6:D6"/>
    <mergeCell ref="B7:D7"/>
    <mergeCell ref="E1:F1"/>
    <mergeCell ref="B2:D2"/>
    <mergeCell ref="A18:C18"/>
    <mergeCell ref="H6:I6"/>
    <mergeCell ref="D19:G21"/>
    <mergeCell ref="G7:I7"/>
    <mergeCell ref="A9:I9"/>
    <mergeCell ref="H5:I5"/>
    <mergeCell ref="D12:F12"/>
  </mergeCells>
  <printOptions/>
  <pageMargins left="0.7" right="0.7" top="0.75" bottom="0.75" header="0.3" footer="0.3"/>
  <pageSetup horizontalDpi="600" verticalDpi="600" orientation="portrait" paperSize="9" scale="86" r:id="rId1"/>
  <rowBreaks count="1" manualBreakCount="1">
    <brk id="34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M45"/>
  <sheetViews>
    <sheetView view="pageBreakPreview" zoomScale="96" zoomScaleSheetLayoutView="96" workbookViewId="0" topLeftCell="A4">
      <selection activeCell="H10" sqref="H10"/>
    </sheetView>
  </sheetViews>
  <sheetFormatPr defaultColWidth="9.00390625" defaultRowHeight="12.75"/>
  <cols>
    <col min="1" max="1" width="3.00390625" style="2" customWidth="1"/>
    <col min="2" max="2" width="10.75390625" style="2" customWidth="1"/>
    <col min="3" max="3" width="13.125" style="2" customWidth="1"/>
    <col min="4" max="4" width="20.25390625" style="2" customWidth="1"/>
    <col min="5" max="5" width="7.875" style="2" customWidth="1"/>
    <col min="6" max="6" width="9.75390625" style="3" customWidth="1"/>
    <col min="7" max="7" width="17.375" style="2" customWidth="1"/>
    <col min="8" max="8" width="16.875" style="2" customWidth="1"/>
    <col min="9" max="9" width="15.75390625" style="2" customWidth="1"/>
    <col min="10" max="16384" width="9.125" style="2" customWidth="1"/>
  </cols>
  <sheetData>
    <row r="1" spans="6:8" ht="69" customHeight="1">
      <c r="F1" s="71" t="s">
        <v>158</v>
      </c>
      <c r="G1" s="71"/>
      <c r="H1" s="71"/>
    </row>
    <row r="2" spans="7:8" ht="13.5" customHeight="1">
      <c r="G2" s="79" t="str">
        <f>'прилож.фин.обес.'!G2</f>
        <v>от " 15 "  января  2018  г. </v>
      </c>
      <c r="H2" s="79"/>
    </row>
    <row r="3" ht="13.5" customHeight="1">
      <c r="G3" s="38"/>
    </row>
    <row r="4" spans="2:8" ht="25.5" customHeight="1">
      <c r="B4" s="82" t="s">
        <v>139</v>
      </c>
      <c r="C4" s="82"/>
      <c r="D4" s="82"/>
      <c r="E4" s="82"/>
      <c r="F4" s="82"/>
      <c r="G4" s="82"/>
      <c r="H4" s="82"/>
    </row>
    <row r="5" spans="2:8" ht="6.75" customHeight="1">
      <c r="B5" s="30"/>
      <c r="C5" s="30"/>
      <c r="D5" s="30"/>
      <c r="E5" s="30"/>
      <c r="F5" s="30"/>
      <c r="G5" s="30"/>
      <c r="H5" s="30"/>
    </row>
    <row r="6" spans="2:9" ht="15" customHeight="1">
      <c r="B6" s="30"/>
      <c r="C6" s="30"/>
      <c r="D6" s="30"/>
      <c r="E6" s="30"/>
      <c r="F6" s="30"/>
      <c r="G6" s="55" t="s">
        <v>137</v>
      </c>
      <c r="H6" s="55" t="s">
        <v>138</v>
      </c>
      <c r="I6" s="55" t="s">
        <v>155</v>
      </c>
    </row>
    <row r="7" spans="2:9" ht="15.75" customHeight="1">
      <c r="B7" s="130" t="s">
        <v>0</v>
      </c>
      <c r="C7" s="130"/>
      <c r="D7" s="130"/>
      <c r="E7" s="135" t="s">
        <v>76</v>
      </c>
      <c r="F7" s="142" t="s">
        <v>77</v>
      </c>
      <c r="G7" s="127" t="s">
        <v>80</v>
      </c>
      <c r="H7" s="127" t="s">
        <v>80</v>
      </c>
      <c r="I7" s="127" t="s">
        <v>80</v>
      </c>
    </row>
    <row r="8" spans="2:9" ht="40.5" customHeight="1">
      <c r="B8" s="130"/>
      <c r="C8" s="130"/>
      <c r="D8" s="130"/>
      <c r="E8" s="136"/>
      <c r="F8" s="143"/>
      <c r="G8" s="127"/>
      <c r="H8" s="127"/>
      <c r="I8" s="127"/>
    </row>
    <row r="9" spans="2:9" ht="27.75" customHeight="1">
      <c r="B9" s="130"/>
      <c r="C9" s="130"/>
      <c r="D9" s="130"/>
      <c r="E9" s="137"/>
      <c r="F9" s="144"/>
      <c r="G9" s="127"/>
      <c r="H9" s="127"/>
      <c r="I9" s="127"/>
    </row>
    <row r="10" spans="2:9" ht="30" customHeight="1">
      <c r="B10" s="93" t="s">
        <v>15</v>
      </c>
      <c r="C10" s="93"/>
      <c r="D10" s="93"/>
      <c r="E10" s="10"/>
      <c r="F10" s="9" t="s">
        <v>16</v>
      </c>
      <c r="G10" s="10"/>
      <c r="H10" s="10"/>
      <c r="I10" s="10"/>
    </row>
    <row r="11" spans="2:13" ht="24.75" customHeight="1">
      <c r="B11" s="121" t="s">
        <v>3</v>
      </c>
      <c r="C11" s="121"/>
      <c r="D11" s="121"/>
      <c r="E11" s="29"/>
      <c r="F11" s="9" t="s">
        <v>16</v>
      </c>
      <c r="G11" s="10"/>
      <c r="H11" s="10"/>
      <c r="I11" s="10"/>
      <c r="K11" s="57">
        <f>G10+G11-G12</f>
        <v>-5766001.7</v>
      </c>
      <c r="L11" s="57">
        <f>H10+H11-H12</f>
        <v>-5805002.3</v>
      </c>
      <c r="M11" s="57">
        <f>I10+I11-I12</f>
        <v>-6007001.1</v>
      </c>
    </row>
    <row r="12" spans="2:9" s="19" customFormat="1" ht="22.5" customHeight="1">
      <c r="B12" s="121" t="s">
        <v>5</v>
      </c>
      <c r="C12" s="121"/>
      <c r="D12" s="121"/>
      <c r="E12" s="29"/>
      <c r="F12" s="12">
        <v>900</v>
      </c>
      <c r="G12" s="58">
        <v>5766001.7</v>
      </c>
      <c r="H12" s="58">
        <v>5805002.3</v>
      </c>
      <c r="I12" s="58">
        <v>6007001.1</v>
      </c>
    </row>
    <row r="13" spans="2:9" ht="18" customHeight="1">
      <c r="B13" s="93" t="s">
        <v>4</v>
      </c>
      <c r="C13" s="93"/>
      <c r="D13" s="93"/>
      <c r="E13" s="10"/>
      <c r="F13" s="9"/>
      <c r="G13" s="9"/>
      <c r="H13" s="9"/>
      <c r="I13" s="9"/>
    </row>
    <row r="14" spans="2:9" ht="30.75" customHeight="1">
      <c r="B14" s="117" t="s">
        <v>40</v>
      </c>
      <c r="C14" s="117"/>
      <c r="D14" s="117"/>
      <c r="E14" s="44"/>
      <c r="F14" s="50">
        <v>210</v>
      </c>
      <c r="G14" s="59">
        <v>5299000.3</v>
      </c>
      <c r="H14" s="59">
        <v>5432000.4</v>
      </c>
      <c r="I14" s="59">
        <v>5649000.5</v>
      </c>
    </row>
    <row r="15" spans="2:9" ht="21.75" customHeight="1">
      <c r="B15" s="83" t="s">
        <v>1</v>
      </c>
      <c r="C15" s="83"/>
      <c r="D15" s="83"/>
      <c r="E15" s="41"/>
      <c r="F15" s="10"/>
      <c r="G15" s="9"/>
      <c r="H15" s="9"/>
      <c r="I15" s="9"/>
    </row>
    <row r="16" spans="2:9" ht="19.5" customHeight="1">
      <c r="B16" s="93" t="s">
        <v>17</v>
      </c>
      <c r="C16" s="93"/>
      <c r="D16" s="93"/>
      <c r="E16" s="10"/>
      <c r="F16" s="50">
        <v>211</v>
      </c>
      <c r="G16" s="59">
        <v>4068000.5</v>
      </c>
      <c r="H16" s="59">
        <v>4170000.9</v>
      </c>
      <c r="I16" s="59">
        <v>4337000.7</v>
      </c>
    </row>
    <row r="17" spans="2:9" ht="19.5" customHeight="1">
      <c r="B17" s="126" t="s">
        <v>18</v>
      </c>
      <c r="C17" s="126"/>
      <c r="D17" s="126"/>
      <c r="E17" s="43"/>
      <c r="F17" s="50">
        <v>212</v>
      </c>
      <c r="G17" s="9">
        <v>2000.1</v>
      </c>
      <c r="H17" s="59">
        <v>1000.8</v>
      </c>
      <c r="I17" s="59">
        <v>1000.8</v>
      </c>
    </row>
    <row r="18" spans="2:9" ht="19.5" customHeight="1">
      <c r="B18" s="93" t="s">
        <v>19</v>
      </c>
      <c r="C18" s="93"/>
      <c r="D18" s="93"/>
      <c r="E18" s="10"/>
      <c r="F18" s="50">
        <v>213</v>
      </c>
      <c r="G18" s="59">
        <v>1228000.7</v>
      </c>
      <c r="H18" s="59">
        <v>1259000.7</v>
      </c>
      <c r="I18" s="59">
        <v>1310000.7</v>
      </c>
    </row>
    <row r="19" spans="2:9" ht="19.5" customHeight="1">
      <c r="B19" s="93" t="s">
        <v>41</v>
      </c>
      <c r="C19" s="93"/>
      <c r="D19" s="93"/>
      <c r="E19" s="10"/>
      <c r="F19" s="50">
        <v>220</v>
      </c>
      <c r="G19" s="59">
        <v>288000.8</v>
      </c>
      <c r="H19" s="59">
        <v>211000.4</v>
      </c>
      <c r="I19" s="59">
        <v>206000.2</v>
      </c>
    </row>
    <row r="20" spans="2:9" ht="19.5" customHeight="1">
      <c r="B20" s="83" t="s">
        <v>1</v>
      </c>
      <c r="C20" s="83"/>
      <c r="D20" s="83"/>
      <c r="E20" s="41"/>
      <c r="F20" s="50"/>
      <c r="G20" s="9"/>
      <c r="H20" s="9"/>
      <c r="I20" s="9"/>
    </row>
    <row r="21" spans="2:9" ht="19.5" customHeight="1">
      <c r="B21" s="93" t="s">
        <v>20</v>
      </c>
      <c r="C21" s="93"/>
      <c r="D21" s="93"/>
      <c r="E21" s="10"/>
      <c r="F21" s="50">
        <v>221</v>
      </c>
      <c r="G21" s="59">
        <v>14000</v>
      </c>
      <c r="H21" s="59">
        <v>12000</v>
      </c>
      <c r="I21" s="59">
        <v>12000</v>
      </c>
    </row>
    <row r="22" spans="2:9" ht="19.5" customHeight="1">
      <c r="B22" s="93" t="s">
        <v>21</v>
      </c>
      <c r="C22" s="93"/>
      <c r="D22" s="93"/>
      <c r="E22" s="10"/>
      <c r="F22" s="50">
        <v>222</v>
      </c>
      <c r="G22" s="9">
        <v>2000.8</v>
      </c>
      <c r="H22" s="59">
        <v>2000.4</v>
      </c>
      <c r="I22" s="59">
        <v>2000.4</v>
      </c>
    </row>
    <row r="23" spans="2:9" ht="19.5" customHeight="1">
      <c r="B23" s="93" t="s">
        <v>22</v>
      </c>
      <c r="C23" s="93"/>
      <c r="D23" s="93"/>
      <c r="E23" s="10"/>
      <c r="F23" s="50">
        <v>223</v>
      </c>
      <c r="G23" s="59">
        <v>115000.7</v>
      </c>
      <c r="H23" s="59">
        <v>114000</v>
      </c>
      <c r="I23" s="59">
        <v>118000.9</v>
      </c>
    </row>
    <row r="24" spans="2:9" ht="19.5" customHeight="1">
      <c r="B24" s="93" t="s">
        <v>23</v>
      </c>
      <c r="C24" s="93"/>
      <c r="D24" s="93"/>
      <c r="E24" s="10"/>
      <c r="F24" s="50">
        <v>224</v>
      </c>
      <c r="G24" s="9"/>
      <c r="H24" s="59"/>
      <c r="I24" s="59"/>
    </row>
    <row r="25" spans="2:9" ht="19.5" customHeight="1">
      <c r="B25" s="93" t="s">
        <v>24</v>
      </c>
      <c r="C25" s="93"/>
      <c r="D25" s="93"/>
      <c r="E25" s="10"/>
      <c r="F25" s="50">
        <v>225</v>
      </c>
      <c r="G25" s="59">
        <v>28000.5</v>
      </c>
      <c r="H25" s="59">
        <v>24000.9</v>
      </c>
      <c r="I25" s="59">
        <v>25000.2</v>
      </c>
    </row>
    <row r="26" spans="2:9" ht="18" customHeight="1">
      <c r="B26" s="93" t="s">
        <v>25</v>
      </c>
      <c r="C26" s="93"/>
      <c r="D26" s="93"/>
      <c r="E26" s="10"/>
      <c r="F26" s="50">
        <v>226</v>
      </c>
      <c r="G26" s="59">
        <v>67000.8</v>
      </c>
      <c r="H26" s="59">
        <v>58000.1</v>
      </c>
      <c r="I26" s="59">
        <v>47000.7</v>
      </c>
    </row>
    <row r="27" spans="2:9" ht="18" customHeight="1">
      <c r="B27" s="93" t="s">
        <v>42</v>
      </c>
      <c r="C27" s="93"/>
      <c r="D27" s="93"/>
      <c r="E27" s="10"/>
      <c r="F27" s="50">
        <v>240</v>
      </c>
      <c r="G27" s="9"/>
      <c r="H27" s="9"/>
      <c r="I27" s="9"/>
    </row>
    <row r="28" spans="2:9" ht="18" customHeight="1">
      <c r="B28" s="83" t="s">
        <v>1</v>
      </c>
      <c r="C28" s="83"/>
      <c r="D28" s="83"/>
      <c r="E28" s="41"/>
      <c r="F28" s="50"/>
      <c r="G28" s="9"/>
      <c r="H28" s="9"/>
      <c r="I28" s="9"/>
    </row>
    <row r="29" spans="2:9" ht="18" customHeight="1">
      <c r="B29" s="93" t="s">
        <v>26</v>
      </c>
      <c r="C29" s="93"/>
      <c r="D29" s="93"/>
      <c r="E29" s="10"/>
      <c r="F29" s="50">
        <v>241</v>
      </c>
      <c r="G29" s="9"/>
      <c r="H29" s="9"/>
      <c r="I29" s="9"/>
    </row>
    <row r="30" spans="2:9" ht="18" customHeight="1">
      <c r="B30" s="93" t="s">
        <v>43</v>
      </c>
      <c r="C30" s="93"/>
      <c r="D30" s="93"/>
      <c r="E30" s="10"/>
      <c r="F30" s="50">
        <v>260</v>
      </c>
      <c r="G30" s="59">
        <v>23000.2</v>
      </c>
      <c r="H30" s="59">
        <v>22000.9</v>
      </c>
      <c r="I30" s="59">
        <v>0</v>
      </c>
    </row>
    <row r="31" spans="2:9" ht="18" customHeight="1">
      <c r="B31" s="83" t="s">
        <v>1</v>
      </c>
      <c r="C31" s="83"/>
      <c r="D31" s="83"/>
      <c r="E31" s="41"/>
      <c r="F31" s="50"/>
      <c r="G31" s="9"/>
      <c r="H31" s="59"/>
      <c r="I31" s="59"/>
    </row>
    <row r="32" spans="2:9" ht="18" customHeight="1">
      <c r="B32" s="93" t="s">
        <v>27</v>
      </c>
      <c r="C32" s="93"/>
      <c r="D32" s="93"/>
      <c r="E32" s="10"/>
      <c r="F32" s="50">
        <v>262</v>
      </c>
      <c r="G32" s="9"/>
      <c r="H32" s="59"/>
      <c r="I32" s="59"/>
    </row>
    <row r="33" spans="2:9" ht="18" customHeight="1">
      <c r="B33" s="94" t="s">
        <v>28</v>
      </c>
      <c r="C33" s="94"/>
      <c r="D33" s="94"/>
      <c r="E33" s="42"/>
      <c r="F33" s="50">
        <v>263</v>
      </c>
      <c r="G33" s="9"/>
      <c r="H33" s="59"/>
      <c r="I33" s="59"/>
    </row>
    <row r="34" spans="2:9" ht="18" customHeight="1">
      <c r="B34" s="93" t="s">
        <v>29</v>
      </c>
      <c r="C34" s="93"/>
      <c r="D34" s="93"/>
      <c r="E34" s="10"/>
      <c r="F34" s="50">
        <v>290</v>
      </c>
      <c r="G34" s="59">
        <v>23000.2</v>
      </c>
      <c r="H34" s="59">
        <v>22000.9</v>
      </c>
      <c r="I34" s="59">
        <v>0</v>
      </c>
    </row>
    <row r="35" spans="2:9" ht="18" customHeight="1">
      <c r="B35" s="93" t="s">
        <v>44</v>
      </c>
      <c r="C35" s="93"/>
      <c r="D35" s="93"/>
      <c r="E35" s="10"/>
      <c r="F35" s="50">
        <v>300</v>
      </c>
      <c r="G35" s="59">
        <v>156000.4</v>
      </c>
      <c r="H35" s="59">
        <v>140000.6</v>
      </c>
      <c r="I35" s="59">
        <v>152000.4</v>
      </c>
    </row>
    <row r="36" spans="2:9" ht="18" customHeight="1">
      <c r="B36" s="83" t="s">
        <v>1</v>
      </c>
      <c r="C36" s="83"/>
      <c r="D36" s="83"/>
      <c r="E36" s="41"/>
      <c r="F36" s="50"/>
      <c r="G36" s="9"/>
      <c r="H36" s="59"/>
      <c r="I36" s="59"/>
    </row>
    <row r="37" spans="2:9" ht="18" customHeight="1">
      <c r="B37" s="93" t="s">
        <v>30</v>
      </c>
      <c r="C37" s="93"/>
      <c r="D37" s="93"/>
      <c r="E37" s="10"/>
      <c r="F37" s="50">
        <v>310</v>
      </c>
      <c r="G37" s="59"/>
      <c r="H37" s="59"/>
      <c r="I37" s="59"/>
    </row>
    <row r="38" spans="2:9" ht="18" customHeight="1">
      <c r="B38" s="93" t="s">
        <v>31</v>
      </c>
      <c r="C38" s="93"/>
      <c r="D38" s="93"/>
      <c r="E38" s="10"/>
      <c r="F38" s="50">
        <v>320</v>
      </c>
      <c r="G38" s="9"/>
      <c r="H38" s="59"/>
      <c r="I38" s="59"/>
    </row>
    <row r="39" spans="2:9" ht="18" customHeight="1">
      <c r="B39" s="93" t="s">
        <v>32</v>
      </c>
      <c r="C39" s="93"/>
      <c r="D39" s="93"/>
      <c r="E39" s="10"/>
      <c r="F39" s="50">
        <v>330</v>
      </c>
      <c r="G39" s="9"/>
      <c r="H39" s="59"/>
      <c r="I39" s="59"/>
    </row>
    <row r="40" spans="2:9" ht="15.75" customHeight="1">
      <c r="B40" s="93" t="s">
        <v>33</v>
      </c>
      <c r="C40" s="93"/>
      <c r="D40" s="93"/>
      <c r="E40" s="10"/>
      <c r="F40" s="50">
        <v>340</v>
      </c>
      <c r="G40" s="59">
        <v>156000.4</v>
      </c>
      <c r="H40" s="59">
        <v>140000.6</v>
      </c>
      <c r="I40" s="59">
        <v>152000.4</v>
      </c>
    </row>
    <row r="41" spans="2:9" ht="18" customHeight="1">
      <c r="B41" s="93" t="s">
        <v>45</v>
      </c>
      <c r="C41" s="93"/>
      <c r="D41" s="93"/>
      <c r="E41" s="10"/>
      <c r="F41" s="50">
        <v>500</v>
      </c>
      <c r="G41" s="9"/>
      <c r="H41" s="9"/>
      <c r="I41" s="9"/>
    </row>
    <row r="42" spans="2:9" ht="15" customHeight="1">
      <c r="B42" s="83" t="s">
        <v>1</v>
      </c>
      <c r="C42" s="83"/>
      <c r="D42" s="83"/>
      <c r="E42" s="41"/>
      <c r="F42" s="50"/>
      <c r="G42" s="9"/>
      <c r="H42" s="9"/>
      <c r="I42" s="9"/>
    </row>
    <row r="43" spans="2:9" ht="29.25" customHeight="1">
      <c r="B43" s="93" t="s">
        <v>36</v>
      </c>
      <c r="C43" s="93"/>
      <c r="D43" s="93"/>
      <c r="E43" s="10"/>
      <c r="F43" s="50">
        <v>520</v>
      </c>
      <c r="G43" s="9"/>
      <c r="H43" s="9"/>
      <c r="I43" s="9"/>
    </row>
    <row r="44" spans="2:9" ht="18" customHeight="1">
      <c r="B44" s="128" t="s">
        <v>34</v>
      </c>
      <c r="C44" s="129"/>
      <c r="D44" s="92"/>
      <c r="E44" s="18"/>
      <c r="F44" s="17">
        <v>530</v>
      </c>
      <c r="G44" s="9"/>
      <c r="H44" s="9"/>
      <c r="I44" s="9"/>
    </row>
    <row r="45" spans="2:7" ht="15.75" customHeight="1">
      <c r="B45" s="8"/>
      <c r="C45" s="8"/>
      <c r="D45" s="8"/>
      <c r="E45" s="8"/>
      <c r="F45" s="1"/>
      <c r="G45" s="8"/>
    </row>
  </sheetData>
  <sheetProtection/>
  <mergeCells count="44">
    <mergeCell ref="I7:I9"/>
    <mergeCell ref="F1:H1"/>
    <mergeCell ref="G2:H2"/>
    <mergeCell ref="B4:H4"/>
    <mergeCell ref="B7:D9"/>
    <mergeCell ref="E7:E9"/>
    <mergeCell ref="F7:F9"/>
    <mergeCell ref="G7:G9"/>
    <mergeCell ref="H7:H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39:D39"/>
    <mergeCell ref="B28:D28"/>
    <mergeCell ref="B29:D29"/>
    <mergeCell ref="B30:D30"/>
    <mergeCell ref="B31:D31"/>
    <mergeCell ref="B32:D32"/>
    <mergeCell ref="B33:D33"/>
    <mergeCell ref="B40:D40"/>
    <mergeCell ref="B41:D41"/>
    <mergeCell ref="B42:D42"/>
    <mergeCell ref="B43:D43"/>
    <mergeCell ref="B44:D44"/>
    <mergeCell ref="B34:D34"/>
    <mergeCell ref="B35:D35"/>
    <mergeCell ref="B36:D36"/>
    <mergeCell ref="B37:D37"/>
    <mergeCell ref="B38:D38"/>
  </mergeCells>
  <printOptions/>
  <pageMargins left="0.7086614173228347" right="0.7086614173228347" top="0.1968503937007874" bottom="0" header="0.31496062992125984" footer="0.31496062992125984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view="pageBreakPreview" zoomScaleSheetLayoutView="100" zoomScalePageLayoutView="0" workbookViewId="0" topLeftCell="A1">
      <selection activeCell="I15" sqref="I15"/>
    </sheetView>
  </sheetViews>
  <sheetFormatPr defaultColWidth="9.00390625" defaultRowHeight="12.75"/>
  <cols>
    <col min="1" max="1" width="15.75390625" style="2" customWidth="1"/>
    <col min="2" max="2" width="12.875" style="2" customWidth="1"/>
    <col min="3" max="3" width="12.00390625" style="2" customWidth="1"/>
    <col min="4" max="4" width="10.875" style="3" customWidth="1"/>
    <col min="5" max="5" width="18.375" style="2" customWidth="1"/>
    <col min="6" max="6" width="16.625" style="2" customWidth="1"/>
    <col min="7" max="7" width="2.375" style="2" customWidth="1"/>
    <col min="8" max="16384" width="9.125" style="2" customWidth="1"/>
  </cols>
  <sheetData>
    <row r="1" spans="1:6" ht="21.75" customHeight="1">
      <c r="A1" s="82" t="s">
        <v>58</v>
      </c>
      <c r="B1" s="82"/>
      <c r="C1" s="82"/>
      <c r="D1" s="82"/>
      <c r="E1" s="82"/>
      <c r="F1" s="82"/>
    </row>
    <row r="2" spans="1:6" ht="25.5" customHeight="1">
      <c r="A2" s="85" t="s">
        <v>0</v>
      </c>
      <c r="B2" s="85"/>
      <c r="C2" s="85"/>
      <c r="D2" s="85"/>
      <c r="E2" s="85"/>
      <c r="F2" s="85" t="s">
        <v>59</v>
      </c>
    </row>
    <row r="3" spans="1:6" ht="33.75" customHeight="1">
      <c r="A3" s="85"/>
      <c r="B3" s="85"/>
      <c r="C3" s="85"/>
      <c r="D3" s="85"/>
      <c r="E3" s="85"/>
      <c r="F3" s="85"/>
    </row>
    <row r="4" spans="1:6" ht="17.25" customHeight="1">
      <c r="A4" s="83" t="s">
        <v>62</v>
      </c>
      <c r="B4" s="84"/>
      <c r="C4" s="84"/>
      <c r="D4" s="84"/>
      <c r="E4" s="84"/>
      <c r="F4" s="59">
        <v>3190.7</v>
      </c>
    </row>
    <row r="5" spans="1:6" ht="13.5" customHeight="1">
      <c r="A5" s="83" t="s">
        <v>60</v>
      </c>
      <c r="B5" s="83"/>
      <c r="C5" s="83"/>
      <c r="D5" s="83"/>
      <c r="E5" s="83"/>
      <c r="F5" s="9"/>
    </row>
    <row r="6" spans="1:6" ht="23.25" customHeight="1">
      <c r="A6" s="83" t="s">
        <v>63</v>
      </c>
      <c r="B6" s="83"/>
      <c r="C6" s="83"/>
      <c r="D6" s="83"/>
      <c r="E6" s="83"/>
      <c r="F6" s="62">
        <v>1002.4</v>
      </c>
    </row>
    <row r="7" spans="1:6" ht="22.5" customHeight="1">
      <c r="A7" s="83" t="s">
        <v>61</v>
      </c>
      <c r="B7" s="83"/>
      <c r="C7" s="83"/>
      <c r="D7" s="83"/>
      <c r="E7" s="83"/>
      <c r="F7" s="62">
        <v>377.6</v>
      </c>
    </row>
    <row r="8" spans="1:6" ht="18.75" customHeight="1">
      <c r="A8" s="83" t="s">
        <v>64</v>
      </c>
      <c r="B8" s="83"/>
      <c r="C8" s="83"/>
      <c r="D8" s="83"/>
      <c r="E8" s="83"/>
      <c r="F8" s="62">
        <v>45.4</v>
      </c>
    </row>
    <row r="9" spans="1:6" ht="36" customHeight="1">
      <c r="A9" s="83" t="s">
        <v>65</v>
      </c>
      <c r="B9" s="83"/>
      <c r="C9" s="83"/>
      <c r="D9" s="83"/>
      <c r="E9" s="83"/>
      <c r="F9" s="62">
        <v>0</v>
      </c>
    </row>
    <row r="10" spans="1:6" ht="20.25" customHeight="1">
      <c r="A10" s="86" t="s">
        <v>136</v>
      </c>
      <c r="B10" s="87"/>
      <c r="C10" s="87"/>
      <c r="D10" s="87"/>
      <c r="E10" s="88"/>
      <c r="F10" s="62">
        <v>0</v>
      </c>
    </row>
    <row r="11" spans="1:6" ht="14.25" customHeight="1">
      <c r="A11" s="83" t="s">
        <v>1</v>
      </c>
      <c r="B11" s="83"/>
      <c r="C11" s="83"/>
      <c r="D11" s="83"/>
      <c r="E11" s="83"/>
      <c r="F11" s="9">
        <v>0</v>
      </c>
    </row>
    <row r="12" spans="1:6" ht="26.25" customHeight="1">
      <c r="A12" s="86" t="s">
        <v>66</v>
      </c>
      <c r="B12" s="87"/>
      <c r="C12" s="87"/>
      <c r="D12" s="87"/>
      <c r="E12" s="88"/>
      <c r="F12" s="9">
        <v>0</v>
      </c>
    </row>
    <row r="13" spans="1:6" ht="34.5" customHeight="1">
      <c r="A13" s="83" t="s">
        <v>67</v>
      </c>
      <c r="B13" s="83"/>
      <c r="C13" s="83"/>
      <c r="D13" s="83"/>
      <c r="E13" s="83"/>
      <c r="F13" s="9">
        <v>0</v>
      </c>
    </row>
    <row r="14" spans="1:6" ht="15.75" customHeight="1">
      <c r="A14" s="86"/>
      <c r="B14" s="89"/>
      <c r="C14" s="89"/>
      <c r="D14" s="89"/>
      <c r="E14" s="90"/>
      <c r="F14" s="9"/>
    </row>
    <row r="15" spans="1:6" ht="36" customHeight="1">
      <c r="A15" s="86" t="s">
        <v>68</v>
      </c>
      <c r="B15" s="89"/>
      <c r="C15" s="89"/>
      <c r="D15" s="89"/>
      <c r="E15" s="90"/>
      <c r="F15" s="9">
        <v>0</v>
      </c>
    </row>
    <row r="16" spans="1:6" ht="27" customHeight="1">
      <c r="A16" s="86" t="s">
        <v>69</v>
      </c>
      <c r="B16" s="87"/>
      <c r="C16" s="87"/>
      <c r="D16" s="87"/>
      <c r="E16" s="88"/>
      <c r="F16" s="9">
        <v>0</v>
      </c>
    </row>
    <row r="17" spans="1:6" ht="30" customHeight="1">
      <c r="A17" s="86" t="s">
        <v>70</v>
      </c>
      <c r="B17" s="89"/>
      <c r="C17" s="89"/>
      <c r="D17" s="89"/>
      <c r="E17" s="90"/>
      <c r="F17" s="9">
        <v>0</v>
      </c>
    </row>
    <row r="18" spans="1:6" ht="20.25" customHeight="1">
      <c r="A18" s="83" t="s">
        <v>71</v>
      </c>
      <c r="B18" s="83"/>
      <c r="C18" s="83"/>
      <c r="D18" s="83"/>
      <c r="E18" s="83"/>
      <c r="F18" s="63">
        <v>0</v>
      </c>
    </row>
    <row r="19" spans="1:6" ht="18.75" customHeight="1">
      <c r="A19" s="83" t="s">
        <v>72</v>
      </c>
      <c r="B19" s="83"/>
      <c r="C19" s="83"/>
      <c r="D19" s="83"/>
      <c r="E19" s="83"/>
      <c r="F19" s="62">
        <v>480.7</v>
      </c>
    </row>
    <row r="20" spans="1:6" ht="35.25" customHeight="1">
      <c r="A20" s="83" t="s">
        <v>73</v>
      </c>
      <c r="B20" s="83"/>
      <c r="C20" s="83"/>
      <c r="D20" s="83"/>
      <c r="E20" s="83"/>
      <c r="F20" s="62">
        <v>0</v>
      </c>
    </row>
    <row r="21" spans="1:6" ht="25.5" customHeight="1">
      <c r="A21" s="83" t="s">
        <v>74</v>
      </c>
      <c r="B21" s="83"/>
      <c r="C21" s="83"/>
      <c r="D21" s="83"/>
      <c r="E21" s="83"/>
      <c r="F21" s="62">
        <v>480.7</v>
      </c>
    </row>
    <row r="22" spans="1:6" ht="36.75" customHeight="1">
      <c r="A22" s="83" t="s">
        <v>75</v>
      </c>
      <c r="B22" s="83"/>
      <c r="C22" s="83"/>
      <c r="D22" s="83"/>
      <c r="E22" s="83"/>
      <c r="F22" s="9">
        <v>0</v>
      </c>
    </row>
    <row r="23" ht="30" customHeight="1">
      <c r="D23" s="2"/>
    </row>
    <row r="24" ht="19.5" customHeight="1">
      <c r="D24" s="2"/>
    </row>
    <row r="25" ht="15.75" customHeight="1">
      <c r="D25" s="2"/>
    </row>
    <row r="26" ht="31.5" customHeight="1">
      <c r="D26" s="2"/>
    </row>
    <row r="27" ht="15.75" customHeight="1">
      <c r="D27" s="2"/>
    </row>
    <row r="28" ht="110.25" customHeight="1">
      <c r="D28" s="2"/>
    </row>
    <row r="29" ht="16.5" customHeight="1">
      <c r="D29" s="2"/>
    </row>
    <row r="30" ht="16.5" customHeight="1">
      <c r="D30" s="2"/>
    </row>
    <row r="31" ht="16.5" customHeight="1">
      <c r="D31" s="2"/>
    </row>
    <row r="32" ht="16.5" customHeight="1">
      <c r="D32" s="2"/>
    </row>
    <row r="33" ht="33" customHeight="1">
      <c r="D33" s="2"/>
    </row>
    <row r="34" ht="15" customHeight="1">
      <c r="D34" s="2"/>
    </row>
    <row r="35" ht="18" customHeight="1">
      <c r="D35" s="2"/>
    </row>
    <row r="36" ht="32.25" customHeight="1">
      <c r="D36" s="2"/>
    </row>
    <row r="37" ht="36" customHeight="1">
      <c r="D37" s="2"/>
    </row>
    <row r="38" s="19" customFormat="1" ht="13.5" customHeight="1"/>
    <row r="39" ht="14.25" customHeight="1">
      <c r="D39" s="2"/>
    </row>
    <row r="40" ht="30" customHeight="1">
      <c r="D40" s="2"/>
    </row>
    <row r="41" ht="16.5" customHeight="1">
      <c r="D41" s="2"/>
    </row>
    <row r="42" ht="16.5" customHeight="1">
      <c r="D42" s="2"/>
    </row>
    <row r="43" ht="19.5" customHeight="1">
      <c r="D43" s="2"/>
    </row>
    <row r="44" ht="33.75" customHeight="1">
      <c r="D44" s="2"/>
    </row>
    <row r="45" ht="16.5" customHeight="1">
      <c r="D45" s="2"/>
    </row>
    <row r="46" ht="16.5" customHeight="1">
      <c r="D46" s="2"/>
    </row>
    <row r="47" ht="13.5" customHeight="1">
      <c r="D47" s="2"/>
    </row>
    <row r="48" ht="15.75" customHeight="1">
      <c r="D48" s="2"/>
    </row>
    <row r="49" ht="14.25" customHeight="1">
      <c r="D49" s="2"/>
    </row>
    <row r="50" ht="30" customHeight="1">
      <c r="D50" s="2"/>
    </row>
    <row r="51" ht="30.75" customHeight="1">
      <c r="D51" s="2"/>
    </row>
    <row r="52" ht="15.75" customHeight="1">
      <c r="D52" s="2"/>
    </row>
    <row r="53" ht="32.25" customHeight="1">
      <c r="D53" s="2"/>
    </row>
    <row r="54" ht="12.75" customHeight="1">
      <c r="D54" s="2"/>
    </row>
    <row r="55" ht="48.75" customHeight="1">
      <c r="D55" s="2"/>
    </row>
    <row r="56" ht="19.5" customHeight="1">
      <c r="D56" s="2"/>
    </row>
    <row r="57" ht="19.5" customHeight="1">
      <c r="D57" s="2"/>
    </row>
    <row r="58" ht="34.5" customHeight="1">
      <c r="D58" s="2"/>
    </row>
    <row r="59" ht="45" customHeight="1">
      <c r="D59" s="2"/>
    </row>
    <row r="60" ht="19.5" customHeight="1">
      <c r="D60" s="2"/>
    </row>
    <row r="61" ht="30.75" customHeight="1">
      <c r="D61" s="2"/>
    </row>
    <row r="62" ht="20.25" customHeight="1">
      <c r="D62" s="2"/>
    </row>
    <row r="63" ht="35.25" customHeight="1">
      <c r="D63" s="2"/>
    </row>
    <row r="64" ht="38.25" customHeight="1">
      <c r="D64" s="2"/>
    </row>
    <row r="65" ht="34.5" customHeight="1">
      <c r="D65" s="2"/>
    </row>
    <row r="66" ht="28.5" customHeight="1">
      <c r="D66" s="2"/>
    </row>
    <row r="67" ht="33.75" customHeight="1">
      <c r="D67" s="2"/>
    </row>
    <row r="68" ht="20.25" customHeight="1">
      <c r="D68" s="2"/>
    </row>
    <row r="69" ht="30.75" customHeight="1">
      <c r="D69" s="2"/>
    </row>
    <row r="70" ht="30.75" customHeight="1">
      <c r="D70" s="2"/>
    </row>
    <row r="71" ht="15.75" customHeight="1">
      <c r="D71" s="2"/>
    </row>
    <row r="72" ht="28.5" customHeight="1">
      <c r="D72" s="2"/>
    </row>
    <row r="73" ht="28.5" customHeight="1">
      <c r="D73" s="2"/>
    </row>
    <row r="74" ht="29.25" customHeight="1">
      <c r="D74" s="2"/>
    </row>
    <row r="75" ht="29.25" customHeight="1">
      <c r="D75" s="2"/>
    </row>
    <row r="76" s="8" customFormat="1" ht="28.5" customHeight="1"/>
    <row r="77" ht="31.5" customHeight="1">
      <c r="D77" s="2"/>
    </row>
    <row r="78" ht="15">
      <c r="D78" s="2"/>
    </row>
    <row r="79" ht="23.25" customHeight="1">
      <c r="D79" s="2"/>
    </row>
    <row r="80" ht="30" customHeight="1">
      <c r="D80" s="2"/>
    </row>
    <row r="81" ht="15">
      <c r="D81" s="2"/>
    </row>
    <row r="82" ht="15">
      <c r="D82" s="2"/>
    </row>
    <row r="83" ht="15">
      <c r="D83" s="2"/>
    </row>
  </sheetData>
  <sheetProtection/>
  <mergeCells count="22">
    <mergeCell ref="A21:E21"/>
    <mergeCell ref="A13:E13"/>
    <mergeCell ref="A14:E14"/>
    <mergeCell ref="A11:E11"/>
    <mergeCell ref="A17:E17"/>
    <mergeCell ref="A22:E22"/>
    <mergeCell ref="A19:E19"/>
    <mergeCell ref="A20:E20"/>
    <mergeCell ref="A18:E18"/>
    <mergeCell ref="A16:E16"/>
    <mergeCell ref="F2:F3"/>
    <mergeCell ref="A10:E10"/>
    <mergeCell ref="A15:E15"/>
    <mergeCell ref="A9:E9"/>
    <mergeCell ref="A12:E12"/>
    <mergeCell ref="A1:F1"/>
    <mergeCell ref="A8:E8"/>
    <mergeCell ref="A4:E4"/>
    <mergeCell ref="A6:E6"/>
    <mergeCell ref="A2:E3"/>
    <mergeCell ref="A5:E5"/>
    <mergeCell ref="A7:E7"/>
  </mergeCells>
  <printOptions/>
  <pageMargins left="0.5905511811023623" right="0" top="0.5905511811023623" bottom="0" header="0.5118110236220472" footer="0.15748031496062992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L7" sqref="L7"/>
    </sheetView>
  </sheetViews>
  <sheetFormatPr defaultColWidth="9.00390625" defaultRowHeight="12.75"/>
  <cols>
    <col min="1" max="1" width="8.875" style="0" customWidth="1"/>
    <col min="2" max="2" width="19.25390625" style="0" customWidth="1"/>
    <col min="3" max="3" width="8.00390625" style="0" customWidth="1"/>
    <col min="4" max="4" width="9.625" style="0" customWidth="1"/>
    <col min="5" max="5" width="18.00390625" style="0" customWidth="1"/>
    <col min="6" max="6" width="16.00390625" style="0" customWidth="1"/>
    <col min="7" max="7" width="20.125" style="0" customWidth="1"/>
    <col min="8" max="8" width="14.625" style="0" customWidth="1"/>
    <col min="9" max="9" width="16.00390625" style="0" customWidth="1"/>
    <col min="10" max="10" width="16.25390625" style="0" customWidth="1"/>
    <col min="11" max="11" width="12.75390625" style="0" customWidth="1"/>
    <col min="12" max="12" width="10.875" style="0" bestFit="1" customWidth="1"/>
  </cols>
  <sheetData>
    <row r="1" spans="1:9" ht="18.75" customHeight="1">
      <c r="A1" s="82" t="s">
        <v>140</v>
      </c>
      <c r="B1" s="82"/>
      <c r="C1" s="82"/>
      <c r="D1" s="82"/>
      <c r="E1" s="82"/>
      <c r="F1" s="82"/>
      <c r="G1" s="82"/>
      <c r="H1" s="82"/>
      <c r="I1" s="82"/>
    </row>
    <row r="2" spans="1:9" ht="14.2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10" ht="19.5" customHeight="1">
      <c r="A3" s="107" t="s">
        <v>0</v>
      </c>
      <c r="B3" s="108"/>
      <c r="C3" s="113" t="s">
        <v>76</v>
      </c>
      <c r="D3" s="113" t="s">
        <v>77</v>
      </c>
      <c r="E3" s="116" t="s">
        <v>78</v>
      </c>
      <c r="F3" s="116"/>
      <c r="G3" s="116"/>
      <c r="H3" s="116"/>
      <c r="I3" s="116"/>
      <c r="J3" s="116"/>
    </row>
    <row r="4" spans="1:10" ht="11.25" customHeight="1">
      <c r="A4" s="109"/>
      <c r="B4" s="110"/>
      <c r="C4" s="114"/>
      <c r="D4" s="114"/>
      <c r="E4" s="116" t="s">
        <v>107</v>
      </c>
      <c r="F4" s="116" t="s">
        <v>2</v>
      </c>
      <c r="G4" s="116"/>
      <c r="H4" s="116"/>
      <c r="I4" s="116"/>
      <c r="J4" s="116"/>
    </row>
    <row r="5" spans="1:10" ht="117.75" customHeight="1">
      <c r="A5" s="111"/>
      <c r="B5" s="112"/>
      <c r="C5" s="115"/>
      <c r="D5" s="115"/>
      <c r="E5" s="116"/>
      <c r="F5" s="60" t="s">
        <v>108</v>
      </c>
      <c r="G5" s="60" t="s">
        <v>81</v>
      </c>
      <c r="H5" s="60" t="s">
        <v>109</v>
      </c>
      <c r="I5" s="60" t="s">
        <v>110</v>
      </c>
      <c r="J5" s="68" t="s">
        <v>135</v>
      </c>
    </row>
    <row r="6" spans="1:10" ht="29.25" customHeight="1">
      <c r="A6" s="91" t="s">
        <v>131</v>
      </c>
      <c r="B6" s="92"/>
      <c r="C6" s="21">
        <v>500</v>
      </c>
      <c r="D6" s="9" t="s">
        <v>16</v>
      </c>
      <c r="E6" s="59">
        <v>0</v>
      </c>
      <c r="F6" s="59">
        <v>0</v>
      </c>
      <c r="G6" s="59">
        <f>'прил.фин.обесп-субвенции'!G9</f>
        <v>0</v>
      </c>
      <c r="H6" s="59">
        <v>0</v>
      </c>
      <c r="I6" s="59">
        <f>'прил.внебюджет'!G10</f>
        <v>0</v>
      </c>
      <c r="J6" s="66">
        <f>'прил. целев'!G10</f>
        <v>0</v>
      </c>
    </row>
    <row r="7" spans="1:13" ht="20.25" customHeight="1">
      <c r="A7" s="97" t="s">
        <v>120</v>
      </c>
      <c r="B7" s="98"/>
      <c r="C7" s="36">
        <v>100</v>
      </c>
      <c r="D7" s="9" t="s">
        <v>16</v>
      </c>
      <c r="E7" s="58">
        <v>5551000.3</v>
      </c>
      <c r="F7" s="58">
        <v>5551000.3</v>
      </c>
      <c r="G7" s="58"/>
      <c r="H7" s="58"/>
      <c r="I7" s="58"/>
      <c r="J7" s="70"/>
      <c r="K7" s="32">
        <f>E6+E7-E17</f>
        <v>0</v>
      </c>
      <c r="L7" s="32" t="e">
        <f>#REF!+#REF!-#REF!</f>
        <v>#REF!</v>
      </c>
      <c r="M7" s="32" t="e">
        <f>#REF!+#REF!-#REF!</f>
        <v>#REF!</v>
      </c>
    </row>
    <row r="8" spans="1:10" ht="15" customHeight="1">
      <c r="A8" s="91" t="s">
        <v>4</v>
      </c>
      <c r="B8" s="92"/>
      <c r="C8" s="21"/>
      <c r="D8" s="9" t="s">
        <v>16</v>
      </c>
      <c r="E8" s="59"/>
      <c r="F8" s="59"/>
      <c r="G8" s="59"/>
      <c r="H8" s="59"/>
      <c r="I8" s="59"/>
      <c r="J8" s="66"/>
    </row>
    <row r="9" spans="1:10" ht="22.5" customHeight="1">
      <c r="A9" s="91" t="s">
        <v>111</v>
      </c>
      <c r="B9" s="92"/>
      <c r="C9" s="21">
        <v>110</v>
      </c>
      <c r="D9" s="9" t="s">
        <v>16</v>
      </c>
      <c r="E9" s="59">
        <f>I9</f>
        <v>0</v>
      </c>
      <c r="F9" s="59" t="s">
        <v>16</v>
      </c>
      <c r="G9" s="59" t="s">
        <v>16</v>
      </c>
      <c r="H9" s="59" t="s">
        <v>16</v>
      </c>
      <c r="I9" s="59"/>
      <c r="J9" s="59" t="s">
        <v>16</v>
      </c>
    </row>
    <row r="10" spans="1:10" ht="29.25" customHeight="1">
      <c r="A10" s="93" t="s">
        <v>114</v>
      </c>
      <c r="B10" s="93"/>
      <c r="C10" s="10">
        <v>120</v>
      </c>
      <c r="D10" s="9">
        <v>130</v>
      </c>
      <c r="E10" s="64"/>
      <c r="F10" s="64"/>
      <c r="G10" s="64"/>
      <c r="H10" s="59" t="s">
        <v>16</v>
      </c>
      <c r="I10" s="59"/>
      <c r="J10" s="66"/>
    </row>
    <row r="11" spans="1:11" ht="50.25" customHeight="1">
      <c r="A11" s="93" t="s">
        <v>115</v>
      </c>
      <c r="B11" s="93"/>
      <c r="C11" s="10">
        <v>130</v>
      </c>
      <c r="D11" s="9" t="s">
        <v>16</v>
      </c>
      <c r="E11" s="59"/>
      <c r="F11" s="59" t="s">
        <v>16</v>
      </c>
      <c r="G11" s="59" t="s">
        <v>16</v>
      </c>
      <c r="H11" s="59" t="s">
        <v>16</v>
      </c>
      <c r="I11" s="59" t="s">
        <v>16</v>
      </c>
      <c r="J11" s="59" t="s">
        <v>16</v>
      </c>
      <c r="K11" s="9"/>
    </row>
    <row r="12" spans="1:10" ht="94.5" customHeight="1">
      <c r="A12" s="93" t="s">
        <v>116</v>
      </c>
      <c r="B12" s="93"/>
      <c r="C12" s="10">
        <v>140</v>
      </c>
      <c r="D12" s="9" t="s">
        <v>16</v>
      </c>
      <c r="E12" s="59"/>
      <c r="F12" s="59" t="s">
        <v>16</v>
      </c>
      <c r="G12" s="59" t="s">
        <v>16</v>
      </c>
      <c r="H12" s="59" t="s">
        <v>16</v>
      </c>
      <c r="I12" s="59" t="s">
        <v>16</v>
      </c>
      <c r="J12" s="59" t="s">
        <v>16</v>
      </c>
    </row>
    <row r="13" spans="1:10" ht="34.5" customHeight="1">
      <c r="A13" s="105" t="s">
        <v>117</v>
      </c>
      <c r="B13" s="106"/>
      <c r="C13" s="37">
        <v>150</v>
      </c>
      <c r="D13" s="25">
        <v>180</v>
      </c>
      <c r="E13" s="59">
        <f>F13+G13+H13+J13</f>
        <v>0</v>
      </c>
      <c r="F13" s="59"/>
      <c r="G13" s="59"/>
      <c r="H13" s="59"/>
      <c r="I13" s="59" t="s">
        <v>16</v>
      </c>
      <c r="J13" s="66">
        <f>'прил. целев'!G11</f>
        <v>0</v>
      </c>
    </row>
    <row r="14" spans="1:10" ht="21.75" customHeight="1">
      <c r="A14" s="91" t="s">
        <v>118</v>
      </c>
      <c r="B14" s="92"/>
      <c r="C14" s="21">
        <v>160</v>
      </c>
      <c r="D14" s="25">
        <v>180</v>
      </c>
      <c r="E14" s="64">
        <f>I14</f>
        <v>0</v>
      </c>
      <c r="F14" s="59" t="s">
        <v>16</v>
      </c>
      <c r="G14" s="59" t="s">
        <v>16</v>
      </c>
      <c r="H14" s="59" t="s">
        <v>16</v>
      </c>
      <c r="I14" s="59"/>
      <c r="J14" s="59" t="s">
        <v>16</v>
      </c>
    </row>
    <row r="15" spans="1:10" ht="30.75" customHeight="1">
      <c r="A15" s="86" t="s">
        <v>119</v>
      </c>
      <c r="B15" s="88"/>
      <c r="C15" s="21">
        <v>180</v>
      </c>
      <c r="D15" s="25" t="s">
        <v>16</v>
      </c>
      <c r="E15" s="65"/>
      <c r="F15" s="59" t="s">
        <v>16</v>
      </c>
      <c r="G15" s="59" t="s">
        <v>16</v>
      </c>
      <c r="H15" s="59" t="s">
        <v>16</v>
      </c>
      <c r="I15" s="59" t="s">
        <v>16</v>
      </c>
      <c r="J15" s="59" t="s">
        <v>16</v>
      </c>
    </row>
    <row r="16" spans="1:10" ht="23.25" customHeight="1">
      <c r="A16" s="93" t="s">
        <v>134</v>
      </c>
      <c r="B16" s="93"/>
      <c r="C16" s="10">
        <v>600</v>
      </c>
      <c r="D16" s="9" t="s">
        <v>16</v>
      </c>
      <c r="E16" s="59"/>
      <c r="F16" s="59">
        <f>F6+F10-F17</f>
        <v>0</v>
      </c>
      <c r="G16" s="59">
        <f>G6+G10-G17</f>
        <v>0</v>
      </c>
      <c r="H16" s="59">
        <v>0</v>
      </c>
      <c r="I16" s="59">
        <f>I6+I10-I17</f>
        <v>0</v>
      </c>
      <c r="J16" s="59">
        <f>J6+J7-J17</f>
        <v>-5765002.7</v>
      </c>
    </row>
    <row r="17" spans="1:10" ht="14.25">
      <c r="A17" s="121" t="s">
        <v>5</v>
      </c>
      <c r="B17" s="121"/>
      <c r="C17" s="29">
        <v>200</v>
      </c>
      <c r="D17" s="12"/>
      <c r="E17" s="58">
        <v>5551000.3</v>
      </c>
      <c r="F17" s="58"/>
      <c r="G17" s="58"/>
      <c r="H17" s="58">
        <f>H19+H26+H27+H31+H33+H34</f>
        <v>0</v>
      </c>
      <c r="I17" s="58"/>
      <c r="J17" s="58">
        <f>J19+J26+J27+J31+J33+J34</f>
        <v>5765002.7</v>
      </c>
    </row>
    <row r="18" spans="1:10" ht="15">
      <c r="A18" s="93" t="s">
        <v>105</v>
      </c>
      <c r="B18" s="93"/>
      <c r="C18" s="10"/>
      <c r="D18" s="12"/>
      <c r="E18" s="59"/>
      <c r="F18" s="59"/>
      <c r="G18" s="59"/>
      <c r="H18" s="59"/>
      <c r="I18" s="59"/>
      <c r="J18" s="66"/>
    </row>
    <row r="19" spans="1:10" ht="21.75" customHeight="1">
      <c r="A19" s="117" t="s">
        <v>121</v>
      </c>
      <c r="B19" s="117"/>
      <c r="C19" s="44">
        <v>210</v>
      </c>
      <c r="D19" s="12">
        <f aca="true" t="shared" si="0" ref="D19:I19">D21+D22+D23</f>
        <v>342</v>
      </c>
      <c r="E19" s="59">
        <v>5299000.3</v>
      </c>
      <c r="F19" s="59">
        <v>5299000.3</v>
      </c>
      <c r="G19" s="59">
        <f t="shared" si="0"/>
        <v>5298001.3</v>
      </c>
      <c r="H19" s="59">
        <f t="shared" si="0"/>
        <v>0</v>
      </c>
      <c r="I19" s="59">
        <f t="shared" si="0"/>
        <v>5298001.3</v>
      </c>
      <c r="J19" s="59">
        <f>J21+J22+J23</f>
        <v>5298001.3</v>
      </c>
    </row>
    <row r="20" spans="1:10" ht="15">
      <c r="A20" s="83" t="s">
        <v>1</v>
      </c>
      <c r="B20" s="83"/>
      <c r="C20" s="41"/>
      <c r="D20" s="12"/>
      <c r="E20" s="59"/>
      <c r="F20" s="59"/>
      <c r="G20" s="59"/>
      <c r="H20" s="59"/>
      <c r="I20" s="59"/>
      <c r="J20" s="66"/>
    </row>
    <row r="21" spans="1:10" ht="15">
      <c r="A21" s="93" t="s">
        <v>106</v>
      </c>
      <c r="B21" s="93"/>
      <c r="C21" s="10">
        <v>211</v>
      </c>
      <c r="D21" s="12">
        <v>111</v>
      </c>
      <c r="E21" s="59">
        <v>4068000.5</v>
      </c>
      <c r="F21" s="59">
        <v>4068000.5</v>
      </c>
      <c r="G21" s="59">
        <f>'прил.фин.обесп-субвенции'!G15</f>
        <v>4068000.5</v>
      </c>
      <c r="H21" s="59"/>
      <c r="I21" s="59">
        <f>'прил.внебюджет'!G16</f>
        <v>4068000.5</v>
      </c>
      <c r="J21" s="66">
        <f>'прил. целев'!G16</f>
        <v>4068000.5</v>
      </c>
    </row>
    <row r="22" spans="1:10" ht="15">
      <c r="A22" s="93" t="s">
        <v>18</v>
      </c>
      <c r="B22" s="93"/>
      <c r="C22" s="43">
        <v>212</v>
      </c>
      <c r="D22" s="12">
        <v>112</v>
      </c>
      <c r="E22" s="59">
        <v>2000.1</v>
      </c>
      <c r="F22" s="59">
        <v>2000.1</v>
      </c>
      <c r="G22" s="59">
        <f>'прил.фин.обесп-субвенции'!G16</f>
        <v>2000.1</v>
      </c>
      <c r="H22" s="59"/>
      <c r="I22" s="59">
        <f>'прил.внебюджет'!G17</f>
        <v>2000.1</v>
      </c>
      <c r="J22" s="66">
        <f>'прил. целев'!G17</f>
        <v>2000.1</v>
      </c>
    </row>
    <row r="23" spans="1:10" ht="31.5" customHeight="1">
      <c r="A23" s="93" t="s">
        <v>19</v>
      </c>
      <c r="B23" s="93"/>
      <c r="C23" s="10">
        <v>213</v>
      </c>
      <c r="D23" s="12">
        <v>119</v>
      </c>
      <c r="E23" s="59">
        <v>1228000.7</v>
      </c>
      <c r="F23" s="59">
        <v>1228000.7</v>
      </c>
      <c r="G23" s="59">
        <f>'прил.фин.обесп-субвенции'!G17</f>
        <v>1228000.7</v>
      </c>
      <c r="H23" s="59"/>
      <c r="I23" s="59">
        <f>'прил.внебюджет'!G18</f>
        <v>1228000.7</v>
      </c>
      <c r="J23" s="66">
        <f>'прил. целев'!G18</f>
        <v>1228000.7</v>
      </c>
    </row>
    <row r="24" spans="1:10" ht="34.5" customHeight="1">
      <c r="A24" s="93" t="s">
        <v>122</v>
      </c>
      <c r="B24" s="93"/>
      <c r="C24" s="10">
        <v>220</v>
      </c>
      <c r="D24" s="12"/>
      <c r="E24" s="59">
        <f>F24+G24+H24+I24+J24</f>
        <v>0</v>
      </c>
      <c r="F24" s="59"/>
      <c r="G24" s="59"/>
      <c r="H24" s="59"/>
      <c r="I24" s="59"/>
      <c r="J24" s="66"/>
    </row>
    <row r="25" spans="1:10" ht="15">
      <c r="A25" s="83" t="s">
        <v>1</v>
      </c>
      <c r="B25" s="83"/>
      <c r="C25" s="41"/>
      <c r="D25" s="12"/>
      <c r="E25" s="59"/>
      <c r="F25" s="59"/>
      <c r="G25" s="59"/>
      <c r="H25" s="59"/>
      <c r="I25" s="59"/>
      <c r="J25" s="66"/>
    </row>
    <row r="26" spans="1:10" ht="17.25" customHeight="1">
      <c r="A26" s="99" t="s">
        <v>133</v>
      </c>
      <c r="B26" s="100"/>
      <c r="C26" s="118">
        <v>230</v>
      </c>
      <c r="D26" s="12">
        <v>851</v>
      </c>
      <c r="E26" s="59"/>
      <c r="F26" s="59"/>
      <c r="G26" s="59"/>
      <c r="H26" s="59"/>
      <c r="I26" s="59"/>
      <c r="J26" s="66"/>
    </row>
    <row r="27" spans="1:10" ht="15.75" customHeight="1">
      <c r="A27" s="103"/>
      <c r="B27" s="104"/>
      <c r="C27" s="119"/>
      <c r="D27" s="12">
        <v>852</v>
      </c>
      <c r="E27" s="59">
        <f>F27+G27+H27+I27+J27</f>
        <v>69000.6</v>
      </c>
      <c r="F27" s="59"/>
      <c r="G27" s="59">
        <f>'прил.фин.обесп-субвенции'!G33</f>
        <v>23000.2</v>
      </c>
      <c r="H27" s="59"/>
      <c r="I27" s="59">
        <f>'прил.внебюджет'!G34</f>
        <v>23000.2</v>
      </c>
      <c r="J27" s="66">
        <f>'прил. целев'!G34</f>
        <v>23000.2</v>
      </c>
    </row>
    <row r="28" spans="1:10" ht="15.75" customHeight="1">
      <c r="A28" s="101"/>
      <c r="B28" s="102"/>
      <c r="C28" s="120"/>
      <c r="D28" s="12">
        <v>853</v>
      </c>
      <c r="E28" s="59">
        <f>F28+G28+H28+I28+J28</f>
        <v>0</v>
      </c>
      <c r="F28" s="59"/>
      <c r="G28" s="59"/>
      <c r="H28" s="59"/>
      <c r="I28" s="59"/>
      <c r="J28" s="66"/>
    </row>
    <row r="29" spans="1:10" ht="15">
      <c r="A29" s="93" t="s">
        <v>1</v>
      </c>
      <c r="B29" s="93"/>
      <c r="C29" s="10"/>
      <c r="D29" s="12"/>
      <c r="E29" s="59">
        <f>F29+G29+H29+I29</f>
        <v>0</v>
      </c>
      <c r="F29" s="59"/>
      <c r="G29" s="59"/>
      <c r="H29" s="59"/>
      <c r="I29" s="59"/>
      <c r="J29" s="66"/>
    </row>
    <row r="30" spans="1:10" ht="35.25" customHeight="1">
      <c r="A30" s="93" t="s">
        <v>132</v>
      </c>
      <c r="B30" s="93"/>
      <c r="C30" s="10">
        <v>240</v>
      </c>
      <c r="D30" s="12"/>
      <c r="E30" s="59">
        <f>F30+G30+H30+I30</f>
        <v>0</v>
      </c>
      <c r="F30" s="59"/>
      <c r="G30" s="59"/>
      <c r="H30" s="59"/>
      <c r="I30" s="59"/>
      <c r="J30" s="66"/>
    </row>
    <row r="31" spans="1:10" ht="24.75" customHeight="1">
      <c r="A31" s="99" t="s">
        <v>123</v>
      </c>
      <c r="B31" s="100"/>
      <c r="C31" s="118">
        <v>250</v>
      </c>
      <c r="D31" s="12">
        <v>244</v>
      </c>
      <c r="E31" s="59"/>
      <c r="F31" s="59"/>
      <c r="G31" s="59"/>
      <c r="H31" s="59"/>
      <c r="I31" s="59"/>
      <c r="J31" s="66"/>
    </row>
    <row r="32" spans="1:10" ht="20.25" customHeight="1">
      <c r="A32" s="101"/>
      <c r="B32" s="102"/>
      <c r="C32" s="120"/>
      <c r="D32" s="12">
        <v>831</v>
      </c>
      <c r="E32" s="59">
        <f>F32+G32+H32+I32+J32</f>
        <v>0</v>
      </c>
      <c r="F32" s="59"/>
      <c r="G32" s="59"/>
      <c r="H32" s="59"/>
      <c r="I32" s="59"/>
      <c r="J32" s="66"/>
    </row>
    <row r="33" spans="1:10" ht="17.25" customHeight="1">
      <c r="A33" s="107" t="s">
        <v>124</v>
      </c>
      <c r="B33" s="108"/>
      <c r="C33" s="118">
        <v>260</v>
      </c>
      <c r="D33" s="12">
        <v>243</v>
      </c>
      <c r="E33" s="59">
        <f>F33+G33+H33+I33+J33</f>
        <v>0</v>
      </c>
      <c r="F33" s="59"/>
      <c r="G33" s="59"/>
      <c r="H33" s="59"/>
      <c r="I33" s="59"/>
      <c r="J33" s="66"/>
    </row>
    <row r="34" spans="1:10" ht="16.5" customHeight="1">
      <c r="A34" s="109"/>
      <c r="B34" s="110"/>
      <c r="C34" s="119"/>
      <c r="D34" s="12">
        <v>244</v>
      </c>
      <c r="E34" s="59"/>
      <c r="F34" s="59"/>
      <c r="G34" s="59"/>
      <c r="H34" s="59"/>
      <c r="I34" s="59"/>
      <c r="J34" s="66">
        <f>'прил. целев'!G19+'прил. целев'!G35</f>
        <v>444001.19999999995</v>
      </c>
    </row>
    <row r="35" spans="1:10" ht="17.25" customHeight="1">
      <c r="A35" s="111"/>
      <c r="B35" s="112"/>
      <c r="C35" s="120"/>
      <c r="D35" s="12">
        <v>417</v>
      </c>
      <c r="E35" s="59">
        <f>F35+G35+H35+I35+J35</f>
        <v>0</v>
      </c>
      <c r="F35" s="59"/>
      <c r="G35" s="59"/>
      <c r="H35" s="59"/>
      <c r="I35" s="59"/>
      <c r="J35" s="66"/>
    </row>
    <row r="36" spans="1:10" ht="28.5" customHeight="1">
      <c r="A36" s="93" t="s">
        <v>125</v>
      </c>
      <c r="B36" s="93"/>
      <c r="C36" s="10">
        <v>300</v>
      </c>
      <c r="D36" s="12" t="s">
        <v>16</v>
      </c>
      <c r="E36" s="59">
        <f aca="true" t="shared" si="1" ref="E36:E42">F36+G36+H36+I36</f>
        <v>0</v>
      </c>
      <c r="F36" s="59"/>
      <c r="G36" s="59"/>
      <c r="H36" s="59"/>
      <c r="I36" s="59"/>
      <c r="J36" s="66"/>
    </row>
    <row r="37" spans="1:10" ht="15">
      <c r="A37" s="83" t="s">
        <v>1</v>
      </c>
      <c r="B37" s="83"/>
      <c r="C37" s="41"/>
      <c r="D37" s="12"/>
      <c r="E37" s="59">
        <f t="shared" si="1"/>
        <v>0</v>
      </c>
      <c r="F37" s="59"/>
      <c r="G37" s="59"/>
      <c r="H37" s="59"/>
      <c r="I37" s="59"/>
      <c r="J37" s="66"/>
    </row>
    <row r="38" spans="1:10" ht="24" customHeight="1">
      <c r="A38" s="93" t="s">
        <v>126</v>
      </c>
      <c r="B38" s="93"/>
      <c r="C38" s="10">
        <v>310</v>
      </c>
      <c r="D38" s="12"/>
      <c r="E38" s="59">
        <f t="shared" si="1"/>
        <v>0</v>
      </c>
      <c r="F38" s="59"/>
      <c r="G38" s="59"/>
      <c r="H38" s="59"/>
      <c r="I38" s="59"/>
      <c r="J38" s="66"/>
    </row>
    <row r="39" spans="1:10" ht="22.5" customHeight="1">
      <c r="A39" s="93" t="s">
        <v>127</v>
      </c>
      <c r="B39" s="93"/>
      <c r="C39" s="10">
        <v>320</v>
      </c>
      <c r="D39" s="12"/>
      <c r="E39" s="59">
        <f t="shared" si="1"/>
        <v>0</v>
      </c>
      <c r="F39" s="59"/>
      <c r="G39" s="59"/>
      <c r="H39" s="59"/>
      <c r="I39" s="59"/>
      <c r="J39" s="66"/>
    </row>
    <row r="40" spans="1:10" ht="18.75" customHeight="1">
      <c r="A40" s="83" t="s">
        <v>128</v>
      </c>
      <c r="B40" s="83"/>
      <c r="C40" s="10">
        <v>400</v>
      </c>
      <c r="D40" s="12"/>
      <c r="E40" s="59">
        <f t="shared" si="1"/>
        <v>0</v>
      </c>
      <c r="F40" s="59"/>
      <c r="G40" s="59"/>
      <c r="H40" s="59"/>
      <c r="I40" s="59"/>
      <c r="J40" s="66"/>
    </row>
    <row r="41" spans="1:10" ht="36.75" customHeight="1">
      <c r="A41" s="93" t="s">
        <v>129</v>
      </c>
      <c r="B41" s="93"/>
      <c r="C41" s="10">
        <v>410</v>
      </c>
      <c r="D41" s="12"/>
      <c r="E41" s="59">
        <f t="shared" si="1"/>
        <v>0</v>
      </c>
      <c r="F41" s="59"/>
      <c r="G41" s="59"/>
      <c r="H41" s="59"/>
      <c r="I41" s="59"/>
      <c r="J41" s="66"/>
    </row>
    <row r="42" spans="1:10" ht="21.75" customHeight="1">
      <c r="A42" s="94" t="s">
        <v>130</v>
      </c>
      <c r="B42" s="94"/>
      <c r="C42" s="42">
        <v>420</v>
      </c>
      <c r="D42" s="12"/>
      <c r="E42" s="59">
        <f t="shared" si="1"/>
        <v>0</v>
      </c>
      <c r="F42" s="59"/>
      <c r="G42" s="59"/>
      <c r="H42" s="59"/>
      <c r="I42" s="59"/>
      <c r="J42" s="66"/>
    </row>
    <row r="43" spans="1:4" ht="12" customHeight="1">
      <c r="A43" s="8"/>
      <c r="B43" s="8"/>
      <c r="C43" s="8"/>
      <c r="D43" s="1"/>
    </row>
    <row r="44" spans="1:7" ht="15" hidden="1">
      <c r="A44" s="71" t="s">
        <v>53</v>
      </c>
      <c r="B44" s="71"/>
      <c r="C44" s="71"/>
      <c r="D44" s="71"/>
      <c r="E44" s="11"/>
      <c r="F44" s="95"/>
      <c r="G44" s="95"/>
    </row>
    <row r="45" spans="1:7" ht="15" customHeight="1" hidden="1">
      <c r="A45" s="71" t="s">
        <v>47</v>
      </c>
      <c r="B45" s="71"/>
      <c r="C45" s="4"/>
      <c r="D45" s="4"/>
      <c r="E45" s="52" t="s">
        <v>8</v>
      </c>
      <c r="F45" s="77" t="s">
        <v>7</v>
      </c>
      <c r="G45" s="77"/>
    </row>
    <row r="46" spans="1:7" ht="15">
      <c r="A46" s="1"/>
      <c r="B46" s="1"/>
      <c r="C46" s="1"/>
      <c r="D46" s="1"/>
      <c r="E46" s="52"/>
      <c r="F46" s="96"/>
      <c r="G46" s="96"/>
    </row>
    <row r="47" spans="1:7" ht="15">
      <c r="A47" s="71" t="s">
        <v>54</v>
      </c>
      <c r="B47" s="71"/>
      <c r="C47" s="71"/>
      <c r="D47" s="71"/>
      <c r="E47" s="53"/>
      <c r="F47" s="95"/>
      <c r="G47" s="95"/>
    </row>
    <row r="48" spans="1:7" ht="15" customHeight="1">
      <c r="A48" s="2"/>
      <c r="B48" s="2"/>
      <c r="C48" s="2"/>
      <c r="D48" s="3"/>
      <c r="E48" s="15" t="s">
        <v>8</v>
      </c>
      <c r="F48" s="77" t="s">
        <v>7</v>
      </c>
      <c r="G48" s="77"/>
    </row>
    <row r="49" spans="1:7" ht="15" hidden="1">
      <c r="A49" s="71" t="s">
        <v>46</v>
      </c>
      <c r="B49" s="71"/>
      <c r="C49" s="71"/>
      <c r="D49" s="71"/>
      <c r="E49" s="53"/>
      <c r="F49" s="95"/>
      <c r="G49" s="95"/>
    </row>
    <row r="50" spans="1:7" ht="15" customHeight="1" hidden="1">
      <c r="A50" s="4" t="s">
        <v>56</v>
      </c>
      <c r="B50" s="2"/>
      <c r="C50" s="2"/>
      <c r="D50" s="3"/>
      <c r="E50" s="15" t="s">
        <v>8</v>
      </c>
      <c r="F50" s="77" t="s">
        <v>7</v>
      </c>
      <c r="G50" s="77"/>
    </row>
    <row r="51" spans="1:4" ht="15">
      <c r="A51" s="79" t="s">
        <v>143</v>
      </c>
      <c r="B51" s="79"/>
      <c r="C51" s="3"/>
      <c r="D51" s="3"/>
    </row>
    <row r="52" spans="1:9" ht="15">
      <c r="A52" s="2"/>
      <c r="B52" s="2"/>
      <c r="C52" s="2"/>
      <c r="D52" s="3"/>
      <c r="E52" s="28">
        <f>E6+E7-E17</f>
        <v>0</v>
      </c>
      <c r="F52" s="28">
        <f>F6+F7-F17</f>
        <v>5551000.3</v>
      </c>
      <c r="G52" s="28">
        <f>G6+G7-G17</f>
        <v>0</v>
      </c>
      <c r="H52" s="28">
        <f>H6+H7-H17</f>
        <v>0</v>
      </c>
      <c r="I52" s="28">
        <f>I6+I7-I17</f>
        <v>0</v>
      </c>
    </row>
  </sheetData>
  <sheetProtection/>
  <mergeCells count="54">
    <mergeCell ref="C26:C28"/>
    <mergeCell ref="C31:C32"/>
    <mergeCell ref="A33:B35"/>
    <mergeCell ref="C33:C35"/>
    <mergeCell ref="A1:I1"/>
    <mergeCell ref="A17:B17"/>
    <mergeCell ref="A11:B11"/>
    <mergeCell ref="A30:B30"/>
    <mergeCell ref="A20:B20"/>
    <mergeCell ref="A10:B10"/>
    <mergeCell ref="A3:B5"/>
    <mergeCell ref="C3:C5"/>
    <mergeCell ref="D3:D5"/>
    <mergeCell ref="E4:E5"/>
    <mergeCell ref="A21:B21"/>
    <mergeCell ref="A19:B19"/>
    <mergeCell ref="A6:B6"/>
    <mergeCell ref="A18:B18"/>
    <mergeCell ref="E3:J3"/>
    <mergeCell ref="F4:J4"/>
    <mergeCell ref="A7:B7"/>
    <mergeCell ref="A22:B22"/>
    <mergeCell ref="A31:B32"/>
    <mergeCell ref="A16:B16"/>
    <mergeCell ref="A15:B15"/>
    <mergeCell ref="A29:B29"/>
    <mergeCell ref="A26:B28"/>
    <mergeCell ref="A25:B25"/>
    <mergeCell ref="A8:B8"/>
    <mergeCell ref="A13:B13"/>
    <mergeCell ref="F50:G50"/>
    <mergeCell ref="A41:B41"/>
    <mergeCell ref="A42:B42"/>
    <mergeCell ref="F48:G48"/>
    <mergeCell ref="F49:G49"/>
    <mergeCell ref="F44:G44"/>
    <mergeCell ref="F45:G45"/>
    <mergeCell ref="F46:G46"/>
    <mergeCell ref="F47:G47"/>
    <mergeCell ref="A51:B51"/>
    <mergeCell ref="A37:B37"/>
    <mergeCell ref="A45:B45"/>
    <mergeCell ref="A44:D44"/>
    <mergeCell ref="A47:D47"/>
    <mergeCell ref="A49:D49"/>
    <mergeCell ref="A39:B39"/>
    <mergeCell ref="A40:B40"/>
    <mergeCell ref="A38:B38"/>
    <mergeCell ref="A9:B9"/>
    <mergeCell ref="A14:B14"/>
    <mergeCell ref="A24:B24"/>
    <mergeCell ref="A23:B23"/>
    <mergeCell ref="A36:B36"/>
    <mergeCell ref="A12:B12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2"/>
  <sheetViews>
    <sheetView view="pageBreakPreview" zoomScale="93" zoomScaleSheetLayoutView="93" workbookViewId="0" topLeftCell="A22">
      <selection activeCell="F23" sqref="F23"/>
    </sheetView>
  </sheetViews>
  <sheetFormatPr defaultColWidth="9.00390625" defaultRowHeight="12.75"/>
  <cols>
    <col min="1" max="1" width="8.875" style="0" customWidth="1"/>
    <col min="2" max="2" width="19.25390625" style="0" customWidth="1"/>
    <col min="3" max="3" width="8.00390625" style="0" customWidth="1"/>
    <col min="4" max="4" width="9.625" style="0" customWidth="1"/>
    <col min="5" max="5" width="18.00390625" style="0" customWidth="1"/>
    <col min="6" max="6" width="16.00390625" style="0" customWidth="1"/>
    <col min="7" max="7" width="20.125" style="0" customWidth="1"/>
    <col min="8" max="8" width="14.625" style="0" customWidth="1"/>
    <col min="9" max="9" width="16.00390625" style="0" customWidth="1"/>
    <col min="10" max="10" width="16.25390625" style="0" customWidth="1"/>
    <col min="11" max="11" width="12.75390625" style="0" customWidth="1"/>
    <col min="12" max="12" width="11.00390625" style="0" bestFit="1" customWidth="1"/>
    <col min="13" max="13" width="10.875" style="0" bestFit="1" customWidth="1"/>
  </cols>
  <sheetData>
    <row r="1" spans="1:9" ht="18.75" customHeight="1">
      <c r="A1" s="82" t="s">
        <v>141</v>
      </c>
      <c r="B1" s="82"/>
      <c r="C1" s="82"/>
      <c r="D1" s="82"/>
      <c r="E1" s="82"/>
      <c r="F1" s="82"/>
      <c r="G1" s="82"/>
      <c r="H1" s="82"/>
      <c r="I1" s="82"/>
    </row>
    <row r="2" spans="1:9" ht="14.2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10" ht="19.5" customHeight="1">
      <c r="A3" s="107" t="s">
        <v>0</v>
      </c>
      <c r="B3" s="108"/>
      <c r="C3" s="113" t="s">
        <v>76</v>
      </c>
      <c r="D3" s="113" t="s">
        <v>77</v>
      </c>
      <c r="E3" s="116" t="s">
        <v>78</v>
      </c>
      <c r="F3" s="116"/>
      <c r="G3" s="116"/>
      <c r="H3" s="116"/>
      <c r="I3" s="116"/>
      <c r="J3" s="116"/>
    </row>
    <row r="4" spans="1:10" ht="11.25" customHeight="1">
      <c r="A4" s="109"/>
      <c r="B4" s="110"/>
      <c r="C4" s="114"/>
      <c r="D4" s="114"/>
      <c r="E4" s="116" t="s">
        <v>107</v>
      </c>
      <c r="F4" s="116" t="s">
        <v>2</v>
      </c>
      <c r="G4" s="116"/>
      <c r="H4" s="116"/>
      <c r="I4" s="116"/>
      <c r="J4" s="116"/>
    </row>
    <row r="5" spans="1:10" ht="117.75" customHeight="1">
      <c r="A5" s="111"/>
      <c r="B5" s="112"/>
      <c r="C5" s="115"/>
      <c r="D5" s="115"/>
      <c r="E5" s="116"/>
      <c r="F5" s="60" t="s">
        <v>108</v>
      </c>
      <c r="G5" s="60" t="s">
        <v>81</v>
      </c>
      <c r="H5" s="60" t="s">
        <v>109</v>
      </c>
      <c r="I5" s="60" t="s">
        <v>110</v>
      </c>
      <c r="J5" s="68" t="s">
        <v>135</v>
      </c>
    </row>
    <row r="6" spans="1:10" ht="29.25" customHeight="1">
      <c r="A6" s="91" t="s">
        <v>131</v>
      </c>
      <c r="B6" s="92"/>
      <c r="C6" s="21">
        <v>500</v>
      </c>
      <c r="D6" s="9" t="s">
        <v>16</v>
      </c>
      <c r="E6" s="59">
        <f>F6+G6+H6+I6+J6</f>
        <v>0</v>
      </c>
      <c r="F6" s="59">
        <f>'прилож.фин.обес.'!H10</f>
        <v>0</v>
      </c>
      <c r="G6" s="59">
        <f>'прил.фин.обесп-субвенции'!H9</f>
        <v>0</v>
      </c>
      <c r="H6" s="59">
        <v>0</v>
      </c>
      <c r="I6" s="59">
        <f>'прил.внебюджет'!H10</f>
        <v>0</v>
      </c>
      <c r="J6" s="66">
        <f>'прил. целев'!H10</f>
        <v>0</v>
      </c>
    </row>
    <row r="7" spans="1:17" ht="20.25" customHeight="1">
      <c r="A7" s="97" t="s">
        <v>120</v>
      </c>
      <c r="B7" s="98"/>
      <c r="C7" s="36">
        <v>100</v>
      </c>
      <c r="D7" s="9" t="s">
        <v>16</v>
      </c>
      <c r="E7" s="58">
        <v>5666000.7</v>
      </c>
      <c r="F7" s="58">
        <v>5666000.7</v>
      </c>
      <c r="G7" s="58"/>
      <c r="H7" s="58">
        <f>H13</f>
        <v>0</v>
      </c>
      <c r="I7" s="58"/>
      <c r="J7" s="70">
        <f>'прил. целев'!H11</f>
        <v>0</v>
      </c>
      <c r="K7" s="32">
        <f>E6+E7-E17</f>
        <v>0</v>
      </c>
      <c r="L7" s="32" t="e">
        <f>#REF!+#REF!-#REF!</f>
        <v>#REF!</v>
      </c>
      <c r="M7" s="32" t="e">
        <f>#REF!+#REF!-#REF!</f>
        <v>#REF!</v>
      </c>
      <c r="Q7" s="56">
        <f>'прилож.фин.обес.'!H12</f>
        <v>5805002.3</v>
      </c>
    </row>
    <row r="8" spans="1:10" ht="15" customHeight="1">
      <c r="A8" s="91" t="s">
        <v>4</v>
      </c>
      <c r="B8" s="92"/>
      <c r="C8" s="21"/>
      <c r="D8" s="9" t="s">
        <v>16</v>
      </c>
      <c r="E8" s="59"/>
      <c r="F8" s="59"/>
      <c r="G8" s="59"/>
      <c r="H8" s="59"/>
      <c r="I8" s="59"/>
      <c r="J8" s="66"/>
    </row>
    <row r="9" spans="1:10" ht="22.5" customHeight="1">
      <c r="A9" s="91" t="s">
        <v>111</v>
      </c>
      <c r="B9" s="92"/>
      <c r="C9" s="21">
        <v>110</v>
      </c>
      <c r="D9" s="9" t="s">
        <v>16</v>
      </c>
      <c r="E9" s="59">
        <f>I9</f>
        <v>0</v>
      </c>
      <c r="F9" s="59" t="s">
        <v>16</v>
      </c>
      <c r="G9" s="59" t="s">
        <v>16</v>
      </c>
      <c r="H9" s="59" t="s">
        <v>16</v>
      </c>
      <c r="I9" s="59"/>
      <c r="J9" s="59" t="s">
        <v>16</v>
      </c>
    </row>
    <row r="10" spans="1:10" ht="29.25" customHeight="1">
      <c r="A10" s="93" t="s">
        <v>114</v>
      </c>
      <c r="B10" s="93"/>
      <c r="C10" s="10">
        <v>120</v>
      </c>
      <c r="D10" s="9">
        <v>130</v>
      </c>
      <c r="E10" s="64"/>
      <c r="F10" s="64"/>
      <c r="G10" s="64"/>
      <c r="H10" s="59" t="s">
        <v>16</v>
      </c>
      <c r="I10" s="59"/>
      <c r="J10" s="66"/>
    </row>
    <row r="11" spans="1:11" ht="50.25" customHeight="1">
      <c r="A11" s="93" t="s">
        <v>115</v>
      </c>
      <c r="B11" s="93"/>
      <c r="C11" s="10">
        <v>130</v>
      </c>
      <c r="D11" s="9" t="s">
        <v>16</v>
      </c>
      <c r="E11" s="58">
        <v>5666000.7</v>
      </c>
      <c r="F11" s="58">
        <v>5666000.7</v>
      </c>
      <c r="G11" s="59" t="s">
        <v>16</v>
      </c>
      <c r="H11" s="59" t="s">
        <v>16</v>
      </c>
      <c r="I11" s="59" t="s">
        <v>16</v>
      </c>
      <c r="J11" s="59" t="s">
        <v>16</v>
      </c>
      <c r="K11" s="9"/>
    </row>
    <row r="12" spans="1:10" ht="91.5" customHeight="1">
      <c r="A12" s="93" t="s">
        <v>116</v>
      </c>
      <c r="B12" s="93"/>
      <c r="C12" s="10">
        <v>140</v>
      </c>
      <c r="D12" s="9" t="s">
        <v>16</v>
      </c>
      <c r="E12" s="59"/>
      <c r="F12" s="59" t="s">
        <v>16</v>
      </c>
      <c r="G12" s="59" t="s">
        <v>16</v>
      </c>
      <c r="H12" s="59" t="s">
        <v>16</v>
      </c>
      <c r="I12" s="59" t="s">
        <v>16</v>
      </c>
      <c r="J12" s="59" t="s">
        <v>16</v>
      </c>
    </row>
    <row r="13" spans="1:10" ht="34.5" customHeight="1">
      <c r="A13" s="105" t="s">
        <v>117</v>
      </c>
      <c r="B13" s="106"/>
      <c r="C13" s="37">
        <v>150</v>
      </c>
      <c r="D13" s="25">
        <v>180</v>
      </c>
      <c r="E13" s="59">
        <f>F13+G13+H13+J13</f>
        <v>0</v>
      </c>
      <c r="F13" s="59"/>
      <c r="G13" s="59"/>
      <c r="H13" s="59"/>
      <c r="I13" s="59" t="s">
        <v>16</v>
      </c>
      <c r="J13" s="66">
        <f>'прил. целев'!H11</f>
        <v>0</v>
      </c>
    </row>
    <row r="14" spans="1:10" ht="21.75" customHeight="1">
      <c r="A14" s="91" t="s">
        <v>118</v>
      </c>
      <c r="B14" s="92"/>
      <c r="C14" s="21">
        <v>160</v>
      </c>
      <c r="D14" s="25">
        <v>180</v>
      </c>
      <c r="E14" s="64">
        <f>I14</f>
        <v>0</v>
      </c>
      <c r="F14" s="59" t="s">
        <v>16</v>
      </c>
      <c r="G14" s="59" t="s">
        <v>16</v>
      </c>
      <c r="H14" s="59" t="s">
        <v>16</v>
      </c>
      <c r="I14" s="59"/>
      <c r="J14" s="59" t="s">
        <v>16</v>
      </c>
    </row>
    <row r="15" spans="1:10" ht="30.75" customHeight="1">
      <c r="A15" s="86" t="s">
        <v>119</v>
      </c>
      <c r="B15" s="88"/>
      <c r="C15" s="21">
        <v>180</v>
      </c>
      <c r="D15" s="25" t="s">
        <v>16</v>
      </c>
      <c r="E15" s="65"/>
      <c r="F15" s="59" t="s">
        <v>16</v>
      </c>
      <c r="G15" s="59" t="s">
        <v>16</v>
      </c>
      <c r="H15" s="59" t="s">
        <v>16</v>
      </c>
      <c r="I15" s="59" t="s">
        <v>16</v>
      </c>
      <c r="J15" s="59" t="s">
        <v>16</v>
      </c>
    </row>
    <row r="16" spans="1:10" ht="32.25" customHeight="1">
      <c r="A16" s="93" t="s">
        <v>134</v>
      </c>
      <c r="B16" s="93"/>
      <c r="C16" s="10">
        <v>600</v>
      </c>
      <c r="D16" s="9" t="s">
        <v>16</v>
      </c>
      <c r="E16" s="59">
        <f>E6+E7-E17</f>
        <v>0</v>
      </c>
      <c r="F16" s="59">
        <v>0</v>
      </c>
      <c r="G16" s="59">
        <f>G6+G10-G17</f>
        <v>0</v>
      </c>
      <c r="H16" s="59">
        <v>0</v>
      </c>
      <c r="I16" s="59">
        <f>I6+I10-I17</f>
        <v>0</v>
      </c>
      <c r="J16" s="59">
        <f>J6+J7-J17</f>
        <v>-5803004.3</v>
      </c>
    </row>
    <row r="17" spans="1:10" ht="14.25">
      <c r="A17" s="121" t="s">
        <v>5</v>
      </c>
      <c r="B17" s="121"/>
      <c r="C17" s="29">
        <v>200</v>
      </c>
      <c r="D17" s="12"/>
      <c r="E17" s="58">
        <v>5666000.7</v>
      </c>
      <c r="F17" s="58">
        <v>5666000.7</v>
      </c>
      <c r="G17" s="58"/>
      <c r="H17" s="58">
        <f>H19+H26+H27+H31+H33+H34+H35</f>
        <v>0</v>
      </c>
      <c r="I17" s="58"/>
      <c r="J17" s="58">
        <f>J19+J26+J27+J31+J33+J34+J35</f>
        <v>5803004.3</v>
      </c>
    </row>
    <row r="18" spans="1:10" ht="15">
      <c r="A18" s="93" t="s">
        <v>105</v>
      </c>
      <c r="B18" s="93"/>
      <c r="C18" s="10"/>
      <c r="D18" s="12"/>
      <c r="E18" s="59"/>
      <c r="F18" s="59"/>
      <c r="G18" s="59"/>
      <c r="H18" s="59"/>
      <c r="I18" s="59"/>
      <c r="J18" s="66"/>
    </row>
    <row r="19" spans="1:10" ht="21.75" customHeight="1">
      <c r="A19" s="117" t="s">
        <v>121</v>
      </c>
      <c r="B19" s="117"/>
      <c r="C19" s="44">
        <v>210</v>
      </c>
      <c r="D19" s="12">
        <f aca="true" t="shared" si="0" ref="D19:I19">D21+D22+D23</f>
        <v>342</v>
      </c>
      <c r="E19" s="59">
        <v>5432000.4</v>
      </c>
      <c r="F19" s="59">
        <v>5432000.4</v>
      </c>
      <c r="G19" s="59">
        <f t="shared" si="0"/>
        <v>5430002.399999999</v>
      </c>
      <c r="H19" s="59">
        <f t="shared" si="0"/>
        <v>0</v>
      </c>
      <c r="I19" s="59">
        <f t="shared" si="0"/>
        <v>5430002.399999999</v>
      </c>
      <c r="J19" s="59">
        <f>J21+J22+J23</f>
        <v>5430002.399999999</v>
      </c>
    </row>
    <row r="20" spans="1:10" ht="15">
      <c r="A20" s="83" t="s">
        <v>1</v>
      </c>
      <c r="B20" s="83"/>
      <c r="C20" s="41"/>
      <c r="D20" s="12"/>
      <c r="E20" s="59"/>
      <c r="F20" s="59"/>
      <c r="G20" s="59"/>
      <c r="H20" s="59"/>
      <c r="I20" s="59"/>
      <c r="J20" s="66"/>
    </row>
    <row r="21" spans="1:10" ht="15">
      <c r="A21" s="93" t="s">
        <v>106</v>
      </c>
      <c r="B21" s="93"/>
      <c r="C21" s="10">
        <v>211</v>
      </c>
      <c r="D21" s="12">
        <v>111</v>
      </c>
      <c r="E21" s="59">
        <v>4170000.9</v>
      </c>
      <c r="F21" s="59">
        <v>4170000.9</v>
      </c>
      <c r="G21" s="59">
        <f>'прил.фин.обесп-субвенции'!H15</f>
        <v>4170000.9</v>
      </c>
      <c r="H21" s="59"/>
      <c r="I21" s="59">
        <f>'прил.внебюджет'!H16</f>
        <v>4170000.9</v>
      </c>
      <c r="J21" s="66">
        <f>'прил. целев'!H16</f>
        <v>4170000.9</v>
      </c>
    </row>
    <row r="22" spans="1:10" ht="15">
      <c r="A22" s="93" t="s">
        <v>18</v>
      </c>
      <c r="B22" s="93"/>
      <c r="C22" s="43">
        <v>212</v>
      </c>
      <c r="D22" s="12">
        <v>112</v>
      </c>
      <c r="E22" s="59">
        <v>1000.8</v>
      </c>
      <c r="F22" s="59">
        <v>1000.8</v>
      </c>
      <c r="G22" s="59">
        <f>'прил.фин.обесп-субвенции'!H16</f>
        <v>1000.8</v>
      </c>
      <c r="H22" s="59"/>
      <c r="I22" s="59">
        <f>'прил.внебюджет'!H17</f>
        <v>1000.8</v>
      </c>
      <c r="J22" s="66">
        <f>'прил. целев'!H17</f>
        <v>1000.8</v>
      </c>
    </row>
    <row r="23" spans="1:10" ht="31.5" customHeight="1">
      <c r="A23" s="93" t="s">
        <v>19</v>
      </c>
      <c r="B23" s="93"/>
      <c r="C23" s="10">
        <v>213</v>
      </c>
      <c r="D23" s="12">
        <v>119</v>
      </c>
      <c r="E23" s="59">
        <v>1259000.7</v>
      </c>
      <c r="F23" s="59">
        <v>1259000.7</v>
      </c>
      <c r="G23" s="59">
        <f>'прил.фин.обесп-субвенции'!H17</f>
        <v>1259000.7</v>
      </c>
      <c r="H23" s="59"/>
      <c r="I23" s="59">
        <f>'прил.внебюджет'!H18</f>
        <v>1259000.7</v>
      </c>
      <c r="J23" s="66">
        <f>'прил. целев'!H18</f>
        <v>1259000.7</v>
      </c>
    </row>
    <row r="24" spans="1:10" ht="34.5" customHeight="1">
      <c r="A24" s="93" t="s">
        <v>122</v>
      </c>
      <c r="B24" s="93"/>
      <c r="C24" s="10">
        <v>220</v>
      </c>
      <c r="D24" s="12"/>
      <c r="E24" s="59">
        <f>F24+G24+H24+I24+J24</f>
        <v>0</v>
      </c>
      <c r="F24" s="59"/>
      <c r="G24" s="59"/>
      <c r="H24" s="59"/>
      <c r="I24" s="59"/>
      <c r="J24" s="66"/>
    </row>
    <row r="25" spans="1:10" ht="15">
      <c r="A25" s="83" t="s">
        <v>1</v>
      </c>
      <c r="B25" s="83"/>
      <c r="C25" s="41"/>
      <c r="D25" s="12"/>
      <c r="E25" s="59"/>
      <c r="F25" s="59"/>
      <c r="G25" s="59"/>
      <c r="H25" s="59"/>
      <c r="I25" s="59"/>
      <c r="J25" s="66"/>
    </row>
    <row r="26" spans="1:10" ht="17.25" customHeight="1">
      <c r="A26" s="99" t="s">
        <v>133</v>
      </c>
      <c r="B26" s="100"/>
      <c r="C26" s="122">
        <v>230</v>
      </c>
      <c r="D26" s="12">
        <v>851</v>
      </c>
      <c r="E26" s="59"/>
      <c r="F26" s="59"/>
      <c r="G26" s="59"/>
      <c r="H26" s="59"/>
      <c r="I26" s="59"/>
      <c r="J26" s="66"/>
    </row>
    <row r="27" spans="1:10" ht="15.75" customHeight="1">
      <c r="A27" s="103"/>
      <c r="B27" s="104"/>
      <c r="C27" s="123"/>
      <c r="D27" s="12">
        <v>852</v>
      </c>
      <c r="E27" s="59">
        <f>F27+G27+H27+I27+J27</f>
        <v>66002.70000000001</v>
      </c>
      <c r="F27" s="59"/>
      <c r="G27" s="59">
        <f>'прил.фин.обесп-субвенции'!H33</f>
        <v>22000.9</v>
      </c>
      <c r="H27" s="59"/>
      <c r="I27" s="59">
        <f>'прил.внебюджет'!H34</f>
        <v>22000.9</v>
      </c>
      <c r="J27" s="66">
        <f>'прил. целев'!H34</f>
        <v>22000.9</v>
      </c>
    </row>
    <row r="28" spans="1:10" ht="15.75" customHeight="1">
      <c r="A28" s="101"/>
      <c r="B28" s="102"/>
      <c r="C28" s="124"/>
      <c r="D28" s="12">
        <v>853</v>
      </c>
      <c r="E28" s="59">
        <f>F28+G28+H28+I28+J28</f>
        <v>0</v>
      </c>
      <c r="F28" s="59"/>
      <c r="G28" s="59"/>
      <c r="H28" s="59"/>
      <c r="I28" s="59"/>
      <c r="J28" s="66"/>
    </row>
    <row r="29" spans="1:10" ht="15">
      <c r="A29" s="93" t="s">
        <v>1</v>
      </c>
      <c r="B29" s="93"/>
      <c r="C29" s="10"/>
      <c r="D29" s="12"/>
      <c r="E29" s="59">
        <f>F29+G29+H29+I29</f>
        <v>0</v>
      </c>
      <c r="F29" s="59"/>
      <c r="G29" s="59"/>
      <c r="H29" s="59"/>
      <c r="I29" s="59"/>
      <c r="J29" s="66"/>
    </row>
    <row r="30" spans="1:10" ht="35.25" customHeight="1">
      <c r="A30" s="93" t="s">
        <v>132</v>
      </c>
      <c r="B30" s="93"/>
      <c r="C30" s="10">
        <v>240</v>
      </c>
      <c r="D30" s="12"/>
      <c r="E30" s="59">
        <f>F30+G30+H30+I30</f>
        <v>0</v>
      </c>
      <c r="F30" s="59"/>
      <c r="G30" s="59"/>
      <c r="H30" s="59"/>
      <c r="I30" s="59"/>
      <c r="J30" s="66"/>
    </row>
    <row r="31" spans="1:10" ht="24.75" customHeight="1">
      <c r="A31" s="99" t="s">
        <v>123</v>
      </c>
      <c r="B31" s="100"/>
      <c r="C31" s="122">
        <v>250</v>
      </c>
      <c r="D31" s="12">
        <v>244</v>
      </c>
      <c r="E31" s="59">
        <f>F31+G31+H31+I31+J31</f>
        <v>0</v>
      </c>
      <c r="F31" s="59"/>
      <c r="G31" s="59"/>
      <c r="H31" s="59"/>
      <c r="I31" s="59"/>
      <c r="J31" s="66"/>
    </row>
    <row r="32" spans="1:10" ht="20.25" customHeight="1">
      <c r="A32" s="101"/>
      <c r="B32" s="102"/>
      <c r="C32" s="124"/>
      <c r="D32" s="12">
        <v>831</v>
      </c>
      <c r="E32" s="59">
        <f>F32+G32+H32+I32+J32</f>
        <v>0</v>
      </c>
      <c r="F32" s="59"/>
      <c r="G32" s="59"/>
      <c r="H32" s="59"/>
      <c r="I32" s="59"/>
      <c r="J32" s="66"/>
    </row>
    <row r="33" spans="1:10" ht="17.25" customHeight="1">
      <c r="A33" s="107" t="s">
        <v>124</v>
      </c>
      <c r="B33" s="108"/>
      <c r="C33" s="122">
        <v>260</v>
      </c>
      <c r="D33" s="12">
        <v>243</v>
      </c>
      <c r="E33" s="59">
        <f>F33+G33+H33+I33+J33</f>
        <v>0</v>
      </c>
      <c r="F33" s="59"/>
      <c r="G33" s="59"/>
      <c r="H33" s="59"/>
      <c r="I33" s="59"/>
      <c r="J33" s="66"/>
    </row>
    <row r="34" spans="1:10" ht="16.5" customHeight="1">
      <c r="A34" s="109"/>
      <c r="B34" s="110"/>
      <c r="C34" s="123"/>
      <c r="D34" s="12">
        <v>244</v>
      </c>
      <c r="E34" s="59"/>
      <c r="F34" s="59"/>
      <c r="G34" s="59"/>
      <c r="H34" s="59"/>
      <c r="I34" s="59"/>
      <c r="J34" s="66">
        <f>'прил. целев'!H19+'прил. целев'!H35</f>
        <v>351001</v>
      </c>
    </row>
    <row r="35" spans="1:10" ht="17.25" customHeight="1">
      <c r="A35" s="111"/>
      <c r="B35" s="112"/>
      <c r="C35" s="124"/>
      <c r="D35" s="12">
        <v>417</v>
      </c>
      <c r="E35" s="59">
        <f>F35+G35+H35+I35+J35</f>
        <v>0</v>
      </c>
      <c r="F35" s="59"/>
      <c r="G35" s="59"/>
      <c r="H35" s="59"/>
      <c r="I35" s="59"/>
      <c r="J35" s="66"/>
    </row>
    <row r="36" spans="1:10" ht="28.5" customHeight="1">
      <c r="A36" s="93" t="s">
        <v>125</v>
      </c>
      <c r="B36" s="93"/>
      <c r="C36" s="10">
        <v>300</v>
      </c>
      <c r="D36" s="12" t="s">
        <v>16</v>
      </c>
      <c r="E36" s="59">
        <f aca="true" t="shared" si="1" ref="E36:E42">F36+G36+H36+I36</f>
        <v>0</v>
      </c>
      <c r="F36" s="59"/>
      <c r="G36" s="59"/>
      <c r="H36" s="59"/>
      <c r="I36" s="59"/>
      <c r="J36" s="66"/>
    </row>
    <row r="37" spans="1:10" ht="15">
      <c r="A37" s="83" t="s">
        <v>1</v>
      </c>
      <c r="B37" s="83"/>
      <c r="C37" s="41"/>
      <c r="D37" s="12"/>
      <c r="E37" s="59">
        <f t="shared" si="1"/>
        <v>0</v>
      </c>
      <c r="F37" s="59"/>
      <c r="G37" s="59"/>
      <c r="H37" s="59"/>
      <c r="I37" s="59"/>
      <c r="J37" s="66"/>
    </row>
    <row r="38" spans="1:10" ht="24" customHeight="1">
      <c r="A38" s="93" t="s">
        <v>126</v>
      </c>
      <c r="B38" s="93"/>
      <c r="C38" s="10">
        <v>310</v>
      </c>
      <c r="D38" s="12"/>
      <c r="E38" s="59">
        <f t="shared" si="1"/>
        <v>0</v>
      </c>
      <c r="F38" s="59"/>
      <c r="G38" s="59"/>
      <c r="H38" s="59"/>
      <c r="I38" s="59"/>
      <c r="J38" s="66"/>
    </row>
    <row r="39" spans="1:10" ht="22.5" customHeight="1">
      <c r="A39" s="93" t="s">
        <v>127</v>
      </c>
      <c r="B39" s="93"/>
      <c r="C39" s="10">
        <v>320</v>
      </c>
      <c r="D39" s="12"/>
      <c r="E39" s="59">
        <f t="shared" si="1"/>
        <v>0</v>
      </c>
      <c r="F39" s="59"/>
      <c r="G39" s="59"/>
      <c r="H39" s="59"/>
      <c r="I39" s="59"/>
      <c r="J39" s="66"/>
    </row>
    <row r="40" spans="1:10" ht="18.75" customHeight="1">
      <c r="A40" s="83" t="s">
        <v>128</v>
      </c>
      <c r="B40" s="83"/>
      <c r="C40" s="10">
        <v>400</v>
      </c>
      <c r="D40" s="12"/>
      <c r="E40" s="59">
        <f t="shared" si="1"/>
        <v>0</v>
      </c>
      <c r="F40" s="59"/>
      <c r="G40" s="59"/>
      <c r="H40" s="59"/>
      <c r="I40" s="59"/>
      <c r="J40" s="66"/>
    </row>
    <row r="41" spans="1:10" ht="36.75" customHeight="1">
      <c r="A41" s="93" t="s">
        <v>129</v>
      </c>
      <c r="B41" s="93"/>
      <c r="C41" s="10">
        <v>410</v>
      </c>
      <c r="D41" s="12"/>
      <c r="E41" s="59">
        <f t="shared" si="1"/>
        <v>0</v>
      </c>
      <c r="F41" s="59"/>
      <c r="G41" s="59"/>
      <c r="H41" s="59"/>
      <c r="I41" s="59"/>
      <c r="J41" s="66"/>
    </row>
    <row r="42" spans="1:10" ht="21.75" customHeight="1">
      <c r="A42" s="94" t="s">
        <v>130</v>
      </c>
      <c r="B42" s="94"/>
      <c r="C42" s="42">
        <v>420</v>
      </c>
      <c r="D42" s="12"/>
      <c r="E42" s="59">
        <f t="shared" si="1"/>
        <v>0</v>
      </c>
      <c r="F42" s="59"/>
      <c r="G42" s="59"/>
      <c r="H42" s="59"/>
      <c r="I42" s="59"/>
      <c r="J42" s="66"/>
    </row>
    <row r="43" spans="1:4" ht="12" customHeight="1">
      <c r="A43" s="8"/>
      <c r="B43" s="8"/>
      <c r="C43" s="8"/>
      <c r="D43" s="1"/>
    </row>
    <row r="44" spans="1:7" ht="15" hidden="1">
      <c r="A44" s="71" t="s">
        <v>53</v>
      </c>
      <c r="B44" s="71"/>
      <c r="C44" s="71"/>
      <c r="D44" s="71"/>
      <c r="E44" s="11"/>
      <c r="F44" s="95"/>
      <c r="G44" s="95"/>
    </row>
    <row r="45" spans="1:7" ht="15" customHeight="1" hidden="1">
      <c r="A45" s="71" t="s">
        <v>47</v>
      </c>
      <c r="B45" s="71"/>
      <c r="C45" s="4"/>
      <c r="D45" s="4"/>
      <c r="E45" s="52" t="s">
        <v>8</v>
      </c>
      <c r="F45" s="77" t="s">
        <v>7</v>
      </c>
      <c r="G45" s="77"/>
    </row>
    <row r="46" spans="1:7" ht="15">
      <c r="A46" s="1"/>
      <c r="B46" s="1"/>
      <c r="C46" s="1"/>
      <c r="D46" s="1"/>
      <c r="E46" s="52"/>
      <c r="F46" s="96"/>
      <c r="G46" s="96"/>
    </row>
    <row r="47" spans="1:7" ht="15">
      <c r="A47" s="71" t="s">
        <v>54</v>
      </c>
      <c r="B47" s="71"/>
      <c r="C47" s="71"/>
      <c r="D47" s="71"/>
      <c r="E47" s="53"/>
      <c r="F47" s="95"/>
      <c r="G47" s="95"/>
    </row>
    <row r="48" spans="1:7" ht="15" customHeight="1">
      <c r="A48" s="2"/>
      <c r="B48" s="2"/>
      <c r="C48" s="2"/>
      <c r="D48" s="3"/>
      <c r="E48" s="15" t="s">
        <v>8</v>
      </c>
      <c r="F48" s="77" t="s">
        <v>7</v>
      </c>
      <c r="G48" s="77"/>
    </row>
    <row r="49" spans="1:7" ht="15" hidden="1">
      <c r="A49" s="71" t="s">
        <v>46</v>
      </c>
      <c r="B49" s="71"/>
      <c r="C49" s="71"/>
      <c r="D49" s="71"/>
      <c r="E49" s="53"/>
      <c r="F49" s="95"/>
      <c r="G49" s="95"/>
    </row>
    <row r="50" spans="1:7" ht="15" customHeight="1" hidden="1">
      <c r="A50" s="4" t="s">
        <v>56</v>
      </c>
      <c r="B50" s="2"/>
      <c r="C50" s="2"/>
      <c r="D50" s="3"/>
      <c r="E50" s="15" t="s">
        <v>8</v>
      </c>
      <c r="F50" s="77" t="s">
        <v>7</v>
      </c>
      <c r="G50" s="77"/>
    </row>
    <row r="51" spans="1:4" ht="15">
      <c r="A51" s="79" t="s">
        <v>143</v>
      </c>
      <c r="B51" s="79"/>
      <c r="C51" s="3"/>
      <c r="D51" s="3"/>
    </row>
    <row r="52" spans="1:9" ht="15">
      <c r="A52" s="2"/>
      <c r="B52" s="2"/>
      <c r="C52" s="2"/>
      <c r="D52" s="3"/>
      <c r="E52" s="28">
        <f>E6+E7-E17</f>
        <v>0</v>
      </c>
      <c r="F52" s="28">
        <f>F6+F7-F17</f>
        <v>0</v>
      </c>
      <c r="G52" s="28">
        <f>G6+G7-G17</f>
        <v>0</v>
      </c>
      <c r="H52" s="28">
        <f>H6+H7-H17</f>
        <v>0</v>
      </c>
      <c r="I52" s="28">
        <f>I6+I7-I17</f>
        <v>0</v>
      </c>
    </row>
  </sheetData>
  <sheetProtection/>
  <mergeCells count="54">
    <mergeCell ref="F48:G48"/>
    <mergeCell ref="A49:D49"/>
    <mergeCell ref="F49:G49"/>
    <mergeCell ref="F50:G50"/>
    <mergeCell ref="A51:B51"/>
    <mergeCell ref="F44:G44"/>
    <mergeCell ref="A45:B45"/>
    <mergeCell ref="F45:G45"/>
    <mergeCell ref="F46:G46"/>
    <mergeCell ref="A47:D47"/>
    <mergeCell ref="F47:G47"/>
    <mergeCell ref="A38:B38"/>
    <mergeCell ref="A39:B39"/>
    <mergeCell ref="A40:B40"/>
    <mergeCell ref="A41:B41"/>
    <mergeCell ref="A42:B42"/>
    <mergeCell ref="A44:D44"/>
    <mergeCell ref="A31:B32"/>
    <mergeCell ref="C31:C32"/>
    <mergeCell ref="A33:B35"/>
    <mergeCell ref="C33:C35"/>
    <mergeCell ref="A36:B36"/>
    <mergeCell ref="A37:B37"/>
    <mergeCell ref="A24:B24"/>
    <mergeCell ref="A25:B25"/>
    <mergeCell ref="A26:B28"/>
    <mergeCell ref="C26:C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A1:I1"/>
    <mergeCell ref="A3:B5"/>
    <mergeCell ref="C3:C5"/>
    <mergeCell ref="D3:D5"/>
    <mergeCell ref="E3:J3"/>
    <mergeCell ref="E4:E5"/>
    <mergeCell ref="F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2"/>
  <sheetViews>
    <sheetView view="pageBreakPreview" zoomScale="96" zoomScaleSheetLayoutView="96" workbookViewId="0" topLeftCell="A19">
      <selection activeCell="I34" sqref="I34"/>
    </sheetView>
  </sheetViews>
  <sheetFormatPr defaultColWidth="9.00390625" defaultRowHeight="12.75"/>
  <cols>
    <col min="1" max="1" width="8.875" style="0" customWidth="1"/>
    <col min="2" max="2" width="19.25390625" style="0" customWidth="1"/>
    <col min="3" max="3" width="8.00390625" style="0" customWidth="1"/>
    <col min="4" max="4" width="9.625" style="0" customWidth="1"/>
    <col min="5" max="5" width="18.00390625" style="0" customWidth="1"/>
    <col min="6" max="6" width="16.00390625" style="0" customWidth="1"/>
    <col min="7" max="7" width="20.125" style="0" customWidth="1"/>
    <col min="8" max="8" width="14.625" style="0" customWidth="1"/>
    <col min="9" max="9" width="16.00390625" style="0" customWidth="1"/>
    <col min="10" max="10" width="16.25390625" style="0" customWidth="1"/>
    <col min="11" max="11" width="12.75390625" style="0" customWidth="1"/>
    <col min="12" max="12" width="11.00390625" style="0" bestFit="1" customWidth="1"/>
    <col min="13" max="13" width="10.875" style="0" bestFit="1" customWidth="1"/>
  </cols>
  <sheetData>
    <row r="1" spans="1:9" ht="18.75" customHeight="1">
      <c r="A1" s="82" t="s">
        <v>152</v>
      </c>
      <c r="B1" s="82"/>
      <c r="C1" s="82"/>
      <c r="D1" s="82"/>
      <c r="E1" s="82"/>
      <c r="F1" s="82"/>
      <c r="G1" s="82"/>
      <c r="H1" s="82"/>
      <c r="I1" s="82"/>
    </row>
    <row r="2" spans="1:9" ht="14.2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10" ht="19.5" customHeight="1">
      <c r="A3" s="107" t="s">
        <v>0</v>
      </c>
      <c r="B3" s="108"/>
      <c r="C3" s="113" t="s">
        <v>76</v>
      </c>
      <c r="D3" s="113" t="s">
        <v>77</v>
      </c>
      <c r="E3" s="116" t="s">
        <v>78</v>
      </c>
      <c r="F3" s="116"/>
      <c r="G3" s="116"/>
      <c r="H3" s="116"/>
      <c r="I3" s="116"/>
      <c r="J3" s="116"/>
    </row>
    <row r="4" spans="1:10" ht="11.25" customHeight="1">
      <c r="A4" s="109"/>
      <c r="B4" s="110"/>
      <c r="C4" s="114"/>
      <c r="D4" s="114"/>
      <c r="E4" s="116" t="s">
        <v>107</v>
      </c>
      <c r="F4" s="116" t="s">
        <v>2</v>
      </c>
      <c r="G4" s="116"/>
      <c r="H4" s="116"/>
      <c r="I4" s="116"/>
      <c r="J4" s="116"/>
    </row>
    <row r="5" spans="1:10" ht="117.75" customHeight="1">
      <c r="A5" s="111"/>
      <c r="B5" s="112"/>
      <c r="C5" s="115"/>
      <c r="D5" s="115"/>
      <c r="E5" s="116"/>
      <c r="F5" s="60" t="s">
        <v>108</v>
      </c>
      <c r="G5" s="60" t="s">
        <v>81</v>
      </c>
      <c r="H5" s="60" t="s">
        <v>109</v>
      </c>
      <c r="I5" s="60" t="s">
        <v>110</v>
      </c>
      <c r="J5" s="68" t="s">
        <v>135</v>
      </c>
    </row>
    <row r="6" spans="1:10" ht="29.25" customHeight="1">
      <c r="A6" s="91" t="s">
        <v>131</v>
      </c>
      <c r="B6" s="92"/>
      <c r="C6" s="21">
        <v>500</v>
      </c>
      <c r="D6" s="9" t="s">
        <v>16</v>
      </c>
      <c r="E6" s="59">
        <f>F6+G6+H6+I6+J6</f>
        <v>0</v>
      </c>
      <c r="F6" s="59">
        <f>'прилож.фин.обес.'!I10</f>
        <v>0</v>
      </c>
      <c r="G6" s="59">
        <f>'прил.фин.обесп-субвенции'!I9</f>
        <v>0</v>
      </c>
      <c r="H6" s="59">
        <v>0</v>
      </c>
      <c r="I6" s="59">
        <f>'прил.внебюджет'!I10</f>
        <v>0</v>
      </c>
      <c r="J6" s="66">
        <f>'прил. целев'!I10</f>
        <v>0</v>
      </c>
    </row>
    <row r="7" spans="1:17" ht="20.25" customHeight="1">
      <c r="A7" s="97" t="s">
        <v>120</v>
      </c>
      <c r="B7" s="98"/>
      <c r="C7" s="36">
        <v>100</v>
      </c>
      <c r="D7" s="9" t="s">
        <v>16</v>
      </c>
      <c r="E7" s="58">
        <v>5878000.6</v>
      </c>
      <c r="F7" s="58">
        <v>5878000.6</v>
      </c>
      <c r="G7" s="58">
        <v>0</v>
      </c>
      <c r="H7" s="58">
        <f>H13</f>
        <v>0</v>
      </c>
      <c r="I7" s="58">
        <v>0</v>
      </c>
      <c r="J7" s="70">
        <f>'прил. целев'!I11</f>
        <v>0</v>
      </c>
      <c r="K7" s="32">
        <f>E6+E7-E17</f>
        <v>0</v>
      </c>
      <c r="L7" s="32" t="e">
        <f>#REF!+#REF!-#REF!</f>
        <v>#REF!</v>
      </c>
      <c r="M7" s="32" t="e">
        <f>#REF!+#REF!-#REF!</f>
        <v>#REF!</v>
      </c>
      <c r="Q7" s="56">
        <f>'прилож.фин.обес.'!I12</f>
        <v>6007001.1</v>
      </c>
    </row>
    <row r="8" spans="1:10" ht="15" customHeight="1">
      <c r="A8" s="91" t="s">
        <v>4</v>
      </c>
      <c r="B8" s="92"/>
      <c r="C8" s="21"/>
      <c r="D8" s="9" t="s">
        <v>16</v>
      </c>
      <c r="E8" s="59"/>
      <c r="F8" s="59"/>
      <c r="G8" s="59"/>
      <c r="H8" s="59"/>
      <c r="I8" s="59"/>
      <c r="J8" s="66"/>
    </row>
    <row r="9" spans="1:10" ht="22.5" customHeight="1">
      <c r="A9" s="91" t="s">
        <v>111</v>
      </c>
      <c r="B9" s="92"/>
      <c r="C9" s="21">
        <v>110</v>
      </c>
      <c r="D9" s="9" t="s">
        <v>16</v>
      </c>
      <c r="E9" s="59">
        <f>I9</f>
        <v>0</v>
      </c>
      <c r="F9" s="59" t="s">
        <v>16</v>
      </c>
      <c r="G9" s="59" t="s">
        <v>16</v>
      </c>
      <c r="H9" s="59" t="s">
        <v>16</v>
      </c>
      <c r="I9" s="59"/>
      <c r="J9" s="59" t="s">
        <v>16</v>
      </c>
    </row>
    <row r="10" spans="1:10" ht="29.25" customHeight="1">
      <c r="A10" s="93" t="s">
        <v>114</v>
      </c>
      <c r="B10" s="93"/>
      <c r="C10" s="10">
        <v>120</v>
      </c>
      <c r="D10" s="9">
        <v>130</v>
      </c>
      <c r="E10" s="64"/>
      <c r="F10" s="64"/>
      <c r="G10" s="64"/>
      <c r="H10" s="59" t="s">
        <v>16</v>
      </c>
      <c r="I10" s="59"/>
      <c r="J10" s="66"/>
    </row>
    <row r="11" spans="1:11" ht="50.25" customHeight="1">
      <c r="A11" s="93" t="s">
        <v>115</v>
      </c>
      <c r="B11" s="93"/>
      <c r="C11" s="10">
        <v>130</v>
      </c>
      <c r="D11" s="9" t="s">
        <v>16</v>
      </c>
      <c r="E11" s="59"/>
      <c r="F11" s="59" t="s">
        <v>16</v>
      </c>
      <c r="G11" s="59" t="s">
        <v>16</v>
      </c>
      <c r="H11" s="59" t="s">
        <v>16</v>
      </c>
      <c r="I11" s="59" t="s">
        <v>16</v>
      </c>
      <c r="J11" s="59" t="s">
        <v>16</v>
      </c>
      <c r="K11" s="9"/>
    </row>
    <row r="12" spans="1:10" ht="91.5" customHeight="1">
      <c r="A12" s="93" t="s">
        <v>116</v>
      </c>
      <c r="B12" s="93"/>
      <c r="C12" s="10">
        <v>140</v>
      </c>
      <c r="D12" s="9" t="s">
        <v>16</v>
      </c>
      <c r="E12" s="59"/>
      <c r="F12" s="59" t="s">
        <v>16</v>
      </c>
      <c r="G12" s="59" t="s">
        <v>16</v>
      </c>
      <c r="H12" s="59" t="s">
        <v>16</v>
      </c>
      <c r="I12" s="59" t="s">
        <v>16</v>
      </c>
      <c r="J12" s="59" t="s">
        <v>16</v>
      </c>
    </row>
    <row r="13" spans="1:10" ht="34.5" customHeight="1">
      <c r="A13" s="105" t="s">
        <v>117</v>
      </c>
      <c r="B13" s="106"/>
      <c r="C13" s="37">
        <v>150</v>
      </c>
      <c r="D13" s="25">
        <v>180</v>
      </c>
      <c r="E13" s="59">
        <f>F13+G13+H13+J13</f>
        <v>0</v>
      </c>
      <c r="F13" s="59"/>
      <c r="G13" s="59"/>
      <c r="H13" s="59"/>
      <c r="I13" s="59" t="s">
        <v>16</v>
      </c>
      <c r="J13" s="66">
        <f>'прил. целев'!I11</f>
        <v>0</v>
      </c>
    </row>
    <row r="14" spans="1:10" ht="21.75" customHeight="1">
      <c r="A14" s="91" t="s">
        <v>118</v>
      </c>
      <c r="B14" s="92"/>
      <c r="C14" s="21">
        <v>160</v>
      </c>
      <c r="D14" s="25">
        <v>180</v>
      </c>
      <c r="E14" s="64">
        <f>I14</f>
        <v>0</v>
      </c>
      <c r="F14" s="59" t="s">
        <v>16</v>
      </c>
      <c r="G14" s="59" t="s">
        <v>16</v>
      </c>
      <c r="H14" s="59" t="s">
        <v>16</v>
      </c>
      <c r="I14" s="59"/>
      <c r="J14" s="59" t="s">
        <v>16</v>
      </c>
    </row>
    <row r="15" spans="1:10" ht="30.75" customHeight="1">
      <c r="A15" s="86" t="s">
        <v>119</v>
      </c>
      <c r="B15" s="88"/>
      <c r="C15" s="21">
        <v>180</v>
      </c>
      <c r="D15" s="25" t="s">
        <v>16</v>
      </c>
      <c r="E15" s="65"/>
      <c r="F15" s="59" t="s">
        <v>16</v>
      </c>
      <c r="G15" s="59" t="s">
        <v>16</v>
      </c>
      <c r="H15" s="59" t="s">
        <v>16</v>
      </c>
      <c r="I15" s="59" t="s">
        <v>16</v>
      </c>
      <c r="J15" s="59" t="s">
        <v>16</v>
      </c>
    </row>
    <row r="16" spans="1:10" ht="23.25" customHeight="1">
      <c r="A16" s="93" t="s">
        <v>134</v>
      </c>
      <c r="B16" s="93"/>
      <c r="C16" s="10">
        <v>600</v>
      </c>
      <c r="D16" s="9" t="s">
        <v>16</v>
      </c>
      <c r="E16" s="59"/>
      <c r="F16" s="59"/>
      <c r="G16" s="59"/>
      <c r="H16" s="59">
        <v>0</v>
      </c>
      <c r="I16" s="59"/>
      <c r="J16" s="59">
        <f>J6+J7-J17</f>
        <v>-6006002.8</v>
      </c>
    </row>
    <row r="17" spans="1:10" ht="14.25">
      <c r="A17" s="121" t="s">
        <v>5</v>
      </c>
      <c r="B17" s="121"/>
      <c r="C17" s="29">
        <v>200</v>
      </c>
      <c r="D17" s="12"/>
      <c r="E17" s="58">
        <v>5878000.6</v>
      </c>
      <c r="F17" s="58">
        <v>5878000.6</v>
      </c>
      <c r="G17" s="58">
        <v>0</v>
      </c>
      <c r="H17" s="58">
        <f>H19+H26+H27+H31+H33+H34+H35</f>
        <v>0</v>
      </c>
      <c r="I17" s="58">
        <v>0</v>
      </c>
      <c r="J17" s="58">
        <f>J19+J26+J27+J31+J33+J34+J35</f>
        <v>6006002.8</v>
      </c>
    </row>
    <row r="18" spans="1:10" ht="15">
      <c r="A18" s="93" t="s">
        <v>105</v>
      </c>
      <c r="B18" s="93"/>
      <c r="C18" s="10"/>
      <c r="D18" s="12"/>
      <c r="E18" s="59"/>
      <c r="F18" s="59"/>
      <c r="G18" s="59"/>
      <c r="H18" s="59"/>
      <c r="I18" s="59"/>
      <c r="J18" s="66"/>
    </row>
    <row r="19" spans="1:10" ht="21.75" customHeight="1">
      <c r="A19" s="117" t="s">
        <v>121</v>
      </c>
      <c r="B19" s="117"/>
      <c r="C19" s="44">
        <v>210</v>
      </c>
      <c r="D19" s="12">
        <f aca="true" t="shared" si="0" ref="D19:I19">D21+D22+D23</f>
        <v>342</v>
      </c>
      <c r="E19" s="59">
        <v>5649000.5</v>
      </c>
      <c r="F19" s="59">
        <v>5649000.5</v>
      </c>
      <c r="G19" s="59">
        <f t="shared" si="0"/>
        <v>5648002.2</v>
      </c>
      <c r="H19" s="59">
        <f t="shared" si="0"/>
        <v>0</v>
      </c>
      <c r="I19" s="59">
        <f t="shared" si="0"/>
        <v>5648002.2</v>
      </c>
      <c r="J19" s="59">
        <f>J21+J22+J23</f>
        <v>5648002.2</v>
      </c>
    </row>
    <row r="20" spans="1:10" ht="15">
      <c r="A20" s="83" t="s">
        <v>1</v>
      </c>
      <c r="B20" s="83"/>
      <c r="C20" s="41"/>
      <c r="D20" s="12"/>
      <c r="E20" s="59"/>
      <c r="F20" s="59"/>
      <c r="G20" s="59"/>
      <c r="H20" s="59"/>
      <c r="I20" s="59"/>
      <c r="J20" s="66"/>
    </row>
    <row r="21" spans="1:10" ht="15">
      <c r="A21" s="93" t="s">
        <v>106</v>
      </c>
      <c r="B21" s="93"/>
      <c r="C21" s="10">
        <v>211</v>
      </c>
      <c r="D21" s="12">
        <v>111</v>
      </c>
      <c r="E21" s="59">
        <v>4337000.7</v>
      </c>
      <c r="F21" s="59">
        <v>4337000.7</v>
      </c>
      <c r="G21" s="59">
        <f>'прил.фин.обесп-субвенции'!I15</f>
        <v>4337000.7</v>
      </c>
      <c r="H21" s="59"/>
      <c r="I21" s="59">
        <f>'прил.внебюджет'!I16</f>
        <v>4337000.7</v>
      </c>
      <c r="J21" s="66">
        <f>'прил. целев'!I16</f>
        <v>4337000.7</v>
      </c>
    </row>
    <row r="22" spans="1:10" ht="15">
      <c r="A22" s="93" t="s">
        <v>18</v>
      </c>
      <c r="B22" s="93"/>
      <c r="C22" s="43">
        <v>212</v>
      </c>
      <c r="D22" s="12">
        <v>112</v>
      </c>
      <c r="E22" s="59">
        <v>1000.8</v>
      </c>
      <c r="F22" s="59">
        <v>1000.8</v>
      </c>
      <c r="G22" s="59">
        <f>'прил.фин.обесп-субвенции'!I16</f>
        <v>1000.8</v>
      </c>
      <c r="H22" s="59"/>
      <c r="I22" s="59">
        <f>'прил.внебюджет'!I17</f>
        <v>1000.8</v>
      </c>
      <c r="J22" s="66">
        <f>'прил. целев'!I17</f>
        <v>1000.8</v>
      </c>
    </row>
    <row r="23" spans="1:10" ht="31.5" customHeight="1">
      <c r="A23" s="93" t="s">
        <v>19</v>
      </c>
      <c r="B23" s="93"/>
      <c r="C23" s="10">
        <v>213</v>
      </c>
      <c r="D23" s="12">
        <v>119</v>
      </c>
      <c r="E23" s="59">
        <v>1310000</v>
      </c>
      <c r="F23" s="59">
        <v>1310000</v>
      </c>
      <c r="G23" s="59">
        <f>'прил.фин.обесп-субвенции'!I17</f>
        <v>1310000.7</v>
      </c>
      <c r="H23" s="59"/>
      <c r="I23" s="59">
        <f>'прил.внебюджет'!I18</f>
        <v>1310000.7</v>
      </c>
      <c r="J23" s="66">
        <f>'прил. целев'!I18</f>
        <v>1310000.7</v>
      </c>
    </row>
    <row r="24" spans="1:10" ht="34.5" customHeight="1">
      <c r="A24" s="93" t="s">
        <v>122</v>
      </c>
      <c r="B24" s="93"/>
      <c r="C24" s="10">
        <v>220</v>
      </c>
      <c r="D24" s="12"/>
      <c r="E24" s="59">
        <f>F24+G24+H24+I24+J24</f>
        <v>0</v>
      </c>
      <c r="F24" s="59"/>
      <c r="G24" s="59"/>
      <c r="H24" s="59"/>
      <c r="I24" s="59"/>
      <c r="J24" s="66"/>
    </row>
    <row r="25" spans="1:10" ht="15">
      <c r="A25" s="83" t="s">
        <v>1</v>
      </c>
      <c r="B25" s="83"/>
      <c r="C25" s="41"/>
      <c r="D25" s="12"/>
      <c r="E25" s="59"/>
      <c r="F25" s="59"/>
      <c r="G25" s="59"/>
      <c r="H25" s="59"/>
      <c r="I25" s="59"/>
      <c r="J25" s="66"/>
    </row>
    <row r="26" spans="1:10" ht="17.25" customHeight="1">
      <c r="A26" s="99" t="s">
        <v>133</v>
      </c>
      <c r="B26" s="100"/>
      <c r="C26" s="122">
        <v>230</v>
      </c>
      <c r="D26" s="12">
        <v>851</v>
      </c>
      <c r="E26" s="59"/>
      <c r="F26" s="59"/>
      <c r="G26" s="59"/>
      <c r="H26" s="59"/>
      <c r="I26" s="59"/>
      <c r="J26" s="66"/>
    </row>
    <row r="27" spans="1:10" ht="15.75" customHeight="1">
      <c r="A27" s="103"/>
      <c r="B27" s="104"/>
      <c r="C27" s="123"/>
      <c r="D27" s="12">
        <v>852</v>
      </c>
      <c r="E27" s="59">
        <f>F27+G27+H27+I27+J27</f>
        <v>0</v>
      </c>
      <c r="F27" s="59"/>
      <c r="G27" s="59">
        <f>'прил.фин.обесп-субвенции'!I33</f>
        <v>0</v>
      </c>
      <c r="H27" s="59"/>
      <c r="I27" s="59">
        <f>'прил.внебюджет'!I34</f>
        <v>0</v>
      </c>
      <c r="J27" s="66">
        <f>'прил. целев'!I34</f>
        <v>0</v>
      </c>
    </row>
    <row r="28" spans="1:10" ht="15.75" customHeight="1">
      <c r="A28" s="101"/>
      <c r="B28" s="102"/>
      <c r="C28" s="124"/>
      <c r="D28" s="12">
        <v>853</v>
      </c>
      <c r="E28" s="59">
        <f>F28+G28+H28+I28+J28</f>
        <v>0</v>
      </c>
      <c r="F28" s="59"/>
      <c r="G28" s="59"/>
      <c r="H28" s="59"/>
      <c r="I28" s="59"/>
      <c r="J28" s="66"/>
    </row>
    <row r="29" spans="1:10" ht="15">
      <c r="A29" s="93" t="s">
        <v>1</v>
      </c>
      <c r="B29" s="93"/>
      <c r="C29" s="10"/>
      <c r="D29" s="12"/>
      <c r="E29" s="59">
        <f>F29+G29+H29+I29</f>
        <v>0</v>
      </c>
      <c r="F29" s="59"/>
      <c r="G29" s="59"/>
      <c r="H29" s="59"/>
      <c r="I29" s="59"/>
      <c r="J29" s="66"/>
    </row>
    <row r="30" spans="1:10" ht="35.25" customHeight="1">
      <c r="A30" s="93" t="s">
        <v>132</v>
      </c>
      <c r="B30" s="93"/>
      <c r="C30" s="10">
        <v>240</v>
      </c>
      <c r="D30" s="12"/>
      <c r="E30" s="59">
        <f>F30+G30+H30+I30</f>
        <v>0</v>
      </c>
      <c r="F30" s="59"/>
      <c r="G30" s="59"/>
      <c r="H30" s="59"/>
      <c r="I30" s="59"/>
      <c r="J30" s="66"/>
    </row>
    <row r="31" spans="1:10" ht="24.75" customHeight="1">
      <c r="A31" s="99" t="s">
        <v>123</v>
      </c>
      <c r="B31" s="100"/>
      <c r="C31" s="122">
        <v>250</v>
      </c>
      <c r="D31" s="12">
        <v>244</v>
      </c>
      <c r="E31" s="59">
        <f>F31+G31+H31+I31+J31</f>
        <v>0</v>
      </c>
      <c r="F31" s="59"/>
      <c r="G31" s="59"/>
      <c r="H31" s="59"/>
      <c r="I31" s="59"/>
      <c r="J31" s="66"/>
    </row>
    <row r="32" spans="1:10" ht="20.25" customHeight="1">
      <c r="A32" s="101"/>
      <c r="B32" s="102"/>
      <c r="C32" s="124"/>
      <c r="D32" s="12">
        <v>831</v>
      </c>
      <c r="E32" s="59">
        <f>F32+G32+H32+I32+J32</f>
        <v>0</v>
      </c>
      <c r="F32" s="59"/>
      <c r="G32" s="59"/>
      <c r="H32" s="59"/>
      <c r="I32" s="59"/>
      <c r="J32" s="66"/>
    </row>
    <row r="33" spans="1:10" ht="17.25" customHeight="1">
      <c r="A33" s="107" t="s">
        <v>124</v>
      </c>
      <c r="B33" s="108"/>
      <c r="C33" s="122">
        <v>260</v>
      </c>
      <c r="D33" s="12">
        <v>243</v>
      </c>
      <c r="E33" s="59">
        <f>F33+G33+H33+I33+J33</f>
        <v>0</v>
      </c>
      <c r="F33" s="59"/>
      <c r="G33" s="59"/>
      <c r="H33" s="59"/>
      <c r="I33" s="59"/>
      <c r="J33" s="66"/>
    </row>
    <row r="34" spans="1:10" ht="16.5" customHeight="1">
      <c r="A34" s="109"/>
      <c r="B34" s="110"/>
      <c r="C34" s="123"/>
      <c r="D34" s="12">
        <v>244</v>
      </c>
      <c r="E34" s="59"/>
      <c r="F34" s="59"/>
      <c r="G34" s="59"/>
      <c r="H34" s="59"/>
      <c r="I34" s="59"/>
      <c r="J34" s="66">
        <f>'прил. целев'!I19+'прил. целев'!I35</f>
        <v>358000.6</v>
      </c>
    </row>
    <row r="35" spans="1:10" ht="17.25" customHeight="1">
      <c r="A35" s="111"/>
      <c r="B35" s="112"/>
      <c r="C35" s="124"/>
      <c r="D35" s="12">
        <v>417</v>
      </c>
      <c r="E35" s="59">
        <f>F35+G35+H35+I35+J35</f>
        <v>0</v>
      </c>
      <c r="F35" s="59"/>
      <c r="G35" s="59"/>
      <c r="H35" s="59"/>
      <c r="I35" s="59"/>
      <c r="J35" s="66"/>
    </row>
    <row r="36" spans="1:10" ht="28.5" customHeight="1">
      <c r="A36" s="93" t="s">
        <v>125</v>
      </c>
      <c r="B36" s="93"/>
      <c r="C36" s="10">
        <v>300</v>
      </c>
      <c r="D36" s="12" t="s">
        <v>16</v>
      </c>
      <c r="E36" s="59">
        <f aca="true" t="shared" si="1" ref="E36:E42">F36+G36+H36+I36</f>
        <v>0</v>
      </c>
      <c r="F36" s="59"/>
      <c r="G36" s="59"/>
      <c r="H36" s="59"/>
      <c r="I36" s="59"/>
      <c r="J36" s="66"/>
    </row>
    <row r="37" spans="1:10" ht="15">
      <c r="A37" s="83" t="s">
        <v>1</v>
      </c>
      <c r="B37" s="83"/>
      <c r="C37" s="41"/>
      <c r="D37" s="12"/>
      <c r="E37" s="59">
        <f t="shared" si="1"/>
        <v>0</v>
      </c>
      <c r="F37" s="59"/>
      <c r="G37" s="59"/>
      <c r="H37" s="59"/>
      <c r="I37" s="59"/>
      <c r="J37" s="66"/>
    </row>
    <row r="38" spans="1:10" ht="24" customHeight="1">
      <c r="A38" s="93" t="s">
        <v>126</v>
      </c>
      <c r="B38" s="93"/>
      <c r="C38" s="10">
        <v>310</v>
      </c>
      <c r="D38" s="12"/>
      <c r="E38" s="59">
        <f t="shared" si="1"/>
        <v>0</v>
      </c>
      <c r="F38" s="59"/>
      <c r="G38" s="59"/>
      <c r="H38" s="59"/>
      <c r="I38" s="59"/>
      <c r="J38" s="66"/>
    </row>
    <row r="39" spans="1:10" ht="22.5" customHeight="1">
      <c r="A39" s="93" t="s">
        <v>127</v>
      </c>
      <c r="B39" s="93"/>
      <c r="C39" s="10">
        <v>320</v>
      </c>
      <c r="D39" s="12"/>
      <c r="E39" s="59">
        <f t="shared" si="1"/>
        <v>0</v>
      </c>
      <c r="F39" s="59"/>
      <c r="G39" s="59"/>
      <c r="H39" s="59"/>
      <c r="I39" s="59"/>
      <c r="J39" s="66"/>
    </row>
    <row r="40" spans="1:10" ht="18.75" customHeight="1">
      <c r="A40" s="83" t="s">
        <v>128</v>
      </c>
      <c r="B40" s="83"/>
      <c r="C40" s="10">
        <v>400</v>
      </c>
      <c r="D40" s="12"/>
      <c r="E40" s="59">
        <f t="shared" si="1"/>
        <v>0</v>
      </c>
      <c r="F40" s="59"/>
      <c r="G40" s="59"/>
      <c r="H40" s="59"/>
      <c r="I40" s="59"/>
      <c r="J40" s="66"/>
    </row>
    <row r="41" spans="1:10" ht="36.75" customHeight="1">
      <c r="A41" s="93" t="s">
        <v>129</v>
      </c>
      <c r="B41" s="93"/>
      <c r="C41" s="10">
        <v>410</v>
      </c>
      <c r="D41" s="12"/>
      <c r="E41" s="59">
        <f t="shared" si="1"/>
        <v>0</v>
      </c>
      <c r="F41" s="59"/>
      <c r="G41" s="59"/>
      <c r="H41" s="59"/>
      <c r="I41" s="59"/>
      <c r="J41" s="66"/>
    </row>
    <row r="42" spans="1:10" ht="21.75" customHeight="1">
      <c r="A42" s="94" t="s">
        <v>130</v>
      </c>
      <c r="B42" s="94"/>
      <c r="C42" s="42">
        <v>420</v>
      </c>
      <c r="D42" s="12"/>
      <c r="E42" s="59">
        <f t="shared" si="1"/>
        <v>0</v>
      </c>
      <c r="F42" s="59"/>
      <c r="G42" s="59"/>
      <c r="H42" s="59"/>
      <c r="I42" s="59"/>
      <c r="J42" s="66"/>
    </row>
    <row r="43" spans="1:4" ht="12" customHeight="1">
      <c r="A43" s="8"/>
      <c r="B43" s="8"/>
      <c r="C43" s="8"/>
      <c r="D43" s="1"/>
    </row>
    <row r="44" spans="1:7" ht="15" hidden="1">
      <c r="A44" s="71" t="s">
        <v>53</v>
      </c>
      <c r="B44" s="71"/>
      <c r="C44" s="71"/>
      <c r="D44" s="71"/>
      <c r="E44" s="11"/>
      <c r="F44" s="95"/>
      <c r="G44" s="95"/>
    </row>
    <row r="45" spans="1:7" ht="15" customHeight="1" hidden="1">
      <c r="A45" s="71" t="s">
        <v>47</v>
      </c>
      <c r="B45" s="71"/>
      <c r="C45" s="4"/>
      <c r="D45" s="4"/>
      <c r="E45" s="52" t="s">
        <v>8</v>
      </c>
      <c r="F45" s="77" t="s">
        <v>7</v>
      </c>
      <c r="G45" s="77"/>
    </row>
    <row r="46" spans="1:7" ht="15">
      <c r="A46" s="1"/>
      <c r="B46" s="1"/>
      <c r="C46" s="1"/>
      <c r="D46" s="1"/>
      <c r="E46" s="52"/>
      <c r="F46" s="96"/>
      <c r="G46" s="96"/>
    </row>
    <row r="47" spans="1:7" ht="15">
      <c r="A47" s="71" t="s">
        <v>54</v>
      </c>
      <c r="B47" s="71"/>
      <c r="C47" s="71"/>
      <c r="D47" s="71"/>
      <c r="E47" s="53"/>
      <c r="F47" s="95"/>
      <c r="G47" s="95"/>
    </row>
    <row r="48" spans="1:7" ht="15" customHeight="1">
      <c r="A48" s="2"/>
      <c r="B48" s="2"/>
      <c r="C48" s="2"/>
      <c r="D48" s="3"/>
      <c r="E48" s="15" t="s">
        <v>8</v>
      </c>
      <c r="F48" s="77" t="s">
        <v>7</v>
      </c>
      <c r="G48" s="77"/>
    </row>
    <row r="49" spans="1:7" ht="15" hidden="1">
      <c r="A49" s="71" t="s">
        <v>46</v>
      </c>
      <c r="B49" s="71"/>
      <c r="C49" s="71"/>
      <c r="D49" s="71"/>
      <c r="E49" s="53"/>
      <c r="F49" s="95"/>
      <c r="G49" s="95"/>
    </row>
    <row r="50" spans="1:7" ht="15" customHeight="1" hidden="1">
      <c r="A50" s="4" t="s">
        <v>56</v>
      </c>
      <c r="B50" s="2"/>
      <c r="C50" s="2"/>
      <c r="D50" s="3"/>
      <c r="E50" s="15" t="s">
        <v>8</v>
      </c>
      <c r="F50" s="77" t="s">
        <v>7</v>
      </c>
      <c r="G50" s="77"/>
    </row>
    <row r="51" spans="1:4" ht="15">
      <c r="A51" s="79" t="s">
        <v>143</v>
      </c>
      <c r="B51" s="79"/>
      <c r="C51" s="3"/>
      <c r="D51" s="3"/>
    </row>
    <row r="52" spans="1:9" ht="15">
      <c r="A52" s="2"/>
      <c r="B52" s="2"/>
      <c r="C52" s="2"/>
      <c r="D52" s="3"/>
      <c r="E52" s="28">
        <f>E6+E7-E17</f>
        <v>0</v>
      </c>
      <c r="F52" s="28">
        <f>F6+F7-F17</f>
        <v>0</v>
      </c>
      <c r="G52" s="28">
        <f>G6+G7-G17</f>
        <v>0</v>
      </c>
      <c r="H52" s="28">
        <f>H6+H7-H17</f>
        <v>0</v>
      </c>
      <c r="I52" s="28">
        <f>I6+I7-I17</f>
        <v>0</v>
      </c>
    </row>
  </sheetData>
  <sheetProtection/>
  <mergeCells count="54">
    <mergeCell ref="F48:G48"/>
    <mergeCell ref="A49:D49"/>
    <mergeCell ref="F49:G49"/>
    <mergeCell ref="F50:G50"/>
    <mergeCell ref="A51:B51"/>
    <mergeCell ref="F44:G44"/>
    <mergeCell ref="A45:B45"/>
    <mergeCell ref="F45:G45"/>
    <mergeCell ref="F46:G46"/>
    <mergeCell ref="A47:D47"/>
    <mergeCell ref="F47:G47"/>
    <mergeCell ref="A38:B38"/>
    <mergeCell ref="A39:B39"/>
    <mergeCell ref="A40:B40"/>
    <mergeCell ref="A41:B41"/>
    <mergeCell ref="A42:B42"/>
    <mergeCell ref="A44:D44"/>
    <mergeCell ref="A31:B32"/>
    <mergeCell ref="C31:C32"/>
    <mergeCell ref="A33:B35"/>
    <mergeCell ref="C33:C35"/>
    <mergeCell ref="A36:B36"/>
    <mergeCell ref="A37:B37"/>
    <mergeCell ref="A24:B24"/>
    <mergeCell ref="A25:B25"/>
    <mergeCell ref="A26:B28"/>
    <mergeCell ref="C26:C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A1:I1"/>
    <mergeCell ref="A3:B5"/>
    <mergeCell ref="C3:C5"/>
    <mergeCell ref="D3:D5"/>
    <mergeCell ref="E3:J3"/>
    <mergeCell ref="E4:E5"/>
    <mergeCell ref="F4:J4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46"/>
  <sheetViews>
    <sheetView zoomScaleSheetLayoutView="86" workbookViewId="0" topLeftCell="A1">
      <pane xSplit="6" ySplit="9" topLeftCell="G34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G30" sqref="G30:I40"/>
    </sheetView>
  </sheetViews>
  <sheetFormatPr defaultColWidth="9.00390625" defaultRowHeight="12.75"/>
  <cols>
    <col min="1" max="1" width="3.375" style="2" customWidth="1"/>
    <col min="2" max="2" width="10.75390625" style="2" customWidth="1"/>
    <col min="3" max="3" width="12.25390625" style="2" customWidth="1"/>
    <col min="4" max="4" width="19.75390625" style="2" customWidth="1"/>
    <col min="5" max="5" width="7.875" style="2" customWidth="1"/>
    <col min="6" max="6" width="9.875" style="3" customWidth="1"/>
    <col min="7" max="7" width="18.125" style="2" customWidth="1"/>
    <col min="8" max="8" width="18.75390625" style="2" customWidth="1"/>
    <col min="9" max="9" width="16.00390625" style="2" customWidth="1"/>
    <col min="10" max="16384" width="9.125" style="2" customWidth="1"/>
  </cols>
  <sheetData>
    <row r="1" spans="6:9" ht="60.75" customHeight="1">
      <c r="F1" s="79" t="s">
        <v>153</v>
      </c>
      <c r="G1" s="79"/>
      <c r="H1" s="79"/>
      <c r="I1" s="125"/>
    </row>
    <row r="2" spans="7:8" ht="17.25" customHeight="1">
      <c r="G2" s="79" t="s">
        <v>154</v>
      </c>
      <c r="H2" s="79"/>
    </row>
    <row r="3" ht="8.25" customHeight="1">
      <c r="G3" s="38"/>
    </row>
    <row r="4" spans="2:7" ht="45" customHeight="1">
      <c r="B4" s="134" t="s">
        <v>147</v>
      </c>
      <c r="C4" s="134"/>
      <c r="D4" s="134"/>
      <c r="E4" s="134"/>
      <c r="F4" s="134"/>
      <c r="G4" s="134"/>
    </row>
    <row r="5" spans="2:7" ht="15" customHeight="1">
      <c r="B5" s="54"/>
      <c r="C5" s="54"/>
      <c r="D5" s="54"/>
      <c r="E5" s="54"/>
      <c r="F5" s="54"/>
      <c r="G5" s="54"/>
    </row>
    <row r="6" spans="2:9" ht="15.75" customHeight="1">
      <c r="B6" s="49"/>
      <c r="C6" s="49"/>
      <c r="D6" s="49"/>
      <c r="E6" s="45"/>
      <c r="F6" s="49"/>
      <c r="G6" s="55" t="s">
        <v>137</v>
      </c>
      <c r="H6" s="55" t="s">
        <v>138</v>
      </c>
      <c r="I6" s="55" t="s">
        <v>155</v>
      </c>
    </row>
    <row r="7" spans="2:9" ht="18" customHeight="1">
      <c r="B7" s="130" t="s">
        <v>0</v>
      </c>
      <c r="C7" s="130"/>
      <c r="D7" s="130"/>
      <c r="E7" s="135" t="s">
        <v>76</v>
      </c>
      <c r="F7" s="131" t="s">
        <v>77</v>
      </c>
      <c r="G7" s="127" t="s">
        <v>80</v>
      </c>
      <c r="H7" s="127" t="s">
        <v>80</v>
      </c>
      <c r="I7" s="127" t="s">
        <v>80</v>
      </c>
    </row>
    <row r="8" spans="2:9" ht="18" customHeight="1">
      <c r="B8" s="130"/>
      <c r="C8" s="130"/>
      <c r="D8" s="130"/>
      <c r="E8" s="136"/>
      <c r="F8" s="131"/>
      <c r="G8" s="127"/>
      <c r="H8" s="127"/>
      <c r="I8" s="127"/>
    </row>
    <row r="9" spans="2:9" ht="51" customHeight="1">
      <c r="B9" s="130"/>
      <c r="C9" s="130"/>
      <c r="D9" s="130"/>
      <c r="E9" s="137"/>
      <c r="F9" s="131"/>
      <c r="G9" s="127"/>
      <c r="H9" s="127"/>
      <c r="I9" s="127"/>
    </row>
    <row r="10" spans="2:9" ht="31.5" customHeight="1">
      <c r="B10" s="93" t="s">
        <v>15</v>
      </c>
      <c r="C10" s="93"/>
      <c r="D10" s="93"/>
      <c r="E10" s="37"/>
      <c r="F10" s="25" t="s">
        <v>16</v>
      </c>
      <c r="G10" s="59">
        <v>0</v>
      </c>
      <c r="H10" s="59">
        <v>0</v>
      </c>
      <c r="I10" s="59">
        <v>0</v>
      </c>
    </row>
    <row r="11" spans="2:14" ht="24.75" customHeight="1">
      <c r="B11" s="121" t="s">
        <v>3</v>
      </c>
      <c r="C11" s="121"/>
      <c r="D11" s="121"/>
      <c r="E11" s="36"/>
      <c r="F11" s="9" t="s">
        <v>16</v>
      </c>
      <c r="G11" s="58">
        <v>5766001.7</v>
      </c>
      <c r="H11" s="58">
        <v>5805002.3</v>
      </c>
      <c r="I11" s="58">
        <v>6007001.1</v>
      </c>
      <c r="L11" s="57">
        <f>G10+G11-G12</f>
        <v>0</v>
      </c>
      <c r="M11" s="57">
        <f>H10+H11-H12</f>
        <v>0</v>
      </c>
      <c r="N11" s="57">
        <f>I10+I11-I12</f>
        <v>0</v>
      </c>
    </row>
    <row r="12" spans="2:11" s="19" customFormat="1" ht="22.5" customHeight="1">
      <c r="B12" s="121" t="s">
        <v>5</v>
      </c>
      <c r="C12" s="121"/>
      <c r="D12" s="121"/>
      <c r="E12" s="36"/>
      <c r="F12" s="12">
        <v>900</v>
      </c>
      <c r="G12" s="58">
        <v>5766001.7</v>
      </c>
      <c r="H12" s="58">
        <v>5805002.3</v>
      </c>
      <c r="I12" s="58">
        <v>6007001.1</v>
      </c>
      <c r="J12" s="2"/>
      <c r="K12" s="2"/>
    </row>
    <row r="13" spans="2:9" ht="18" customHeight="1">
      <c r="B13" s="93" t="s">
        <v>4</v>
      </c>
      <c r="C13" s="93"/>
      <c r="D13" s="93"/>
      <c r="E13" s="21"/>
      <c r="F13" s="9"/>
      <c r="G13" s="9"/>
      <c r="H13" s="9"/>
      <c r="I13" s="9"/>
    </row>
    <row r="14" spans="2:9" ht="30.75" customHeight="1">
      <c r="B14" s="117" t="s">
        <v>40</v>
      </c>
      <c r="C14" s="117"/>
      <c r="D14" s="117"/>
      <c r="E14" s="39"/>
      <c r="F14" s="17">
        <v>210</v>
      </c>
      <c r="G14" s="59">
        <v>5299000.3</v>
      </c>
      <c r="H14" s="59">
        <v>5432000.4</v>
      </c>
      <c r="I14" s="59">
        <v>5649000.5</v>
      </c>
    </row>
    <row r="15" spans="2:9" ht="21.75" customHeight="1">
      <c r="B15" s="83" t="s">
        <v>1</v>
      </c>
      <c r="C15" s="83"/>
      <c r="D15" s="83"/>
      <c r="E15" s="34"/>
      <c r="F15" s="10"/>
      <c r="G15" s="9"/>
      <c r="H15" s="9"/>
      <c r="I15" s="9"/>
    </row>
    <row r="16" spans="2:9" ht="19.5" customHeight="1">
      <c r="B16" s="93" t="s">
        <v>17</v>
      </c>
      <c r="C16" s="93"/>
      <c r="D16" s="93"/>
      <c r="E16" s="18"/>
      <c r="F16" s="17">
        <v>211</v>
      </c>
      <c r="G16" s="59">
        <v>4068000.5</v>
      </c>
      <c r="H16" s="59">
        <v>4170000.9</v>
      </c>
      <c r="I16" s="59">
        <v>4337000.7</v>
      </c>
    </row>
    <row r="17" spans="2:9" ht="19.5" customHeight="1">
      <c r="B17" s="126" t="s">
        <v>18</v>
      </c>
      <c r="C17" s="126"/>
      <c r="D17" s="126"/>
      <c r="E17" s="40"/>
      <c r="F17" s="17">
        <v>212</v>
      </c>
      <c r="G17" s="9">
        <v>2000.1</v>
      </c>
      <c r="H17" s="59">
        <v>1000.8</v>
      </c>
      <c r="I17" s="59">
        <v>1000.8</v>
      </c>
    </row>
    <row r="18" spans="2:9" ht="19.5" customHeight="1">
      <c r="B18" s="93" t="s">
        <v>19</v>
      </c>
      <c r="C18" s="93"/>
      <c r="D18" s="93"/>
      <c r="E18" s="18"/>
      <c r="F18" s="17">
        <v>213</v>
      </c>
      <c r="G18" s="59">
        <v>1228000.7</v>
      </c>
      <c r="H18" s="59">
        <v>1259000.7</v>
      </c>
      <c r="I18" s="59">
        <v>1310000.7</v>
      </c>
    </row>
    <row r="19" spans="2:9" ht="19.5" customHeight="1">
      <c r="B19" s="93" t="s">
        <v>41</v>
      </c>
      <c r="C19" s="93"/>
      <c r="D19" s="93"/>
      <c r="E19" s="18"/>
      <c r="F19" s="17">
        <v>220</v>
      </c>
      <c r="G19" s="59">
        <v>288000.8</v>
      </c>
      <c r="H19" s="59">
        <v>211000.4</v>
      </c>
      <c r="I19" s="59">
        <v>206000.2</v>
      </c>
    </row>
    <row r="20" spans="2:9" ht="19.5" customHeight="1">
      <c r="B20" s="83" t="s">
        <v>1</v>
      </c>
      <c r="C20" s="83"/>
      <c r="D20" s="83"/>
      <c r="E20" s="34"/>
      <c r="F20" s="17"/>
      <c r="G20" s="9"/>
      <c r="H20" s="59"/>
      <c r="I20" s="59"/>
    </row>
    <row r="21" spans="2:9" ht="19.5" customHeight="1">
      <c r="B21" s="93" t="s">
        <v>20</v>
      </c>
      <c r="C21" s="93"/>
      <c r="D21" s="93"/>
      <c r="E21" s="18"/>
      <c r="F21" s="17">
        <v>221</v>
      </c>
      <c r="G21" s="59">
        <v>14000</v>
      </c>
      <c r="H21" s="59">
        <v>12000</v>
      </c>
      <c r="I21" s="59">
        <v>12000</v>
      </c>
    </row>
    <row r="22" spans="2:9" ht="19.5" customHeight="1">
      <c r="B22" s="93" t="s">
        <v>21</v>
      </c>
      <c r="C22" s="93"/>
      <c r="D22" s="93"/>
      <c r="E22" s="18"/>
      <c r="F22" s="17">
        <v>222</v>
      </c>
      <c r="G22" s="9">
        <v>2000.8</v>
      </c>
      <c r="H22" s="59">
        <v>2000.4</v>
      </c>
      <c r="I22" s="59">
        <v>2000.4</v>
      </c>
    </row>
    <row r="23" spans="2:9" ht="19.5" customHeight="1">
      <c r="B23" s="93" t="s">
        <v>22</v>
      </c>
      <c r="C23" s="93"/>
      <c r="D23" s="93"/>
      <c r="E23" s="18"/>
      <c r="F23" s="17">
        <v>223</v>
      </c>
      <c r="G23" s="59">
        <v>115000.7</v>
      </c>
      <c r="H23" s="59">
        <v>114000</v>
      </c>
      <c r="I23" s="59">
        <v>118000.9</v>
      </c>
    </row>
    <row r="24" spans="2:9" ht="19.5" customHeight="1">
      <c r="B24" s="93" t="s">
        <v>23</v>
      </c>
      <c r="C24" s="93"/>
      <c r="D24" s="93"/>
      <c r="E24" s="18"/>
      <c r="F24" s="17">
        <v>224</v>
      </c>
      <c r="G24" s="9"/>
      <c r="H24" s="59"/>
      <c r="I24" s="59"/>
    </row>
    <row r="25" spans="2:9" ht="19.5" customHeight="1">
      <c r="B25" s="93" t="s">
        <v>24</v>
      </c>
      <c r="C25" s="93"/>
      <c r="D25" s="93"/>
      <c r="E25" s="18"/>
      <c r="F25" s="17">
        <v>225</v>
      </c>
      <c r="G25" s="59">
        <v>28000.5</v>
      </c>
      <c r="H25" s="59">
        <v>24000.9</v>
      </c>
      <c r="I25" s="59">
        <v>25000.2</v>
      </c>
    </row>
    <row r="26" spans="2:9" ht="18" customHeight="1">
      <c r="B26" s="93" t="s">
        <v>25</v>
      </c>
      <c r="C26" s="93"/>
      <c r="D26" s="93"/>
      <c r="E26" s="18"/>
      <c r="F26" s="17">
        <v>226</v>
      </c>
      <c r="G26" s="59">
        <v>67000.8</v>
      </c>
      <c r="H26" s="59">
        <v>58000.1</v>
      </c>
      <c r="I26" s="59">
        <v>47000.7</v>
      </c>
    </row>
    <row r="27" spans="2:9" ht="18" customHeight="1">
      <c r="B27" s="93" t="s">
        <v>42</v>
      </c>
      <c r="C27" s="93"/>
      <c r="D27" s="93"/>
      <c r="E27" s="18"/>
      <c r="F27" s="17">
        <v>240</v>
      </c>
      <c r="G27" s="9"/>
      <c r="H27" s="59"/>
      <c r="I27" s="59"/>
    </row>
    <row r="28" spans="2:9" ht="18" customHeight="1">
      <c r="B28" s="83" t="s">
        <v>1</v>
      </c>
      <c r="C28" s="83"/>
      <c r="D28" s="83"/>
      <c r="E28" s="34"/>
      <c r="F28" s="17"/>
      <c r="G28" s="9"/>
      <c r="H28" s="59"/>
      <c r="I28" s="59"/>
    </row>
    <row r="29" spans="2:9" ht="18" customHeight="1">
      <c r="B29" s="93" t="s">
        <v>26</v>
      </c>
      <c r="C29" s="93"/>
      <c r="D29" s="93"/>
      <c r="E29" s="18"/>
      <c r="F29" s="17">
        <v>241</v>
      </c>
      <c r="G29" s="9"/>
      <c r="H29" s="59"/>
      <c r="I29" s="59"/>
    </row>
    <row r="30" spans="2:9" ht="18" customHeight="1">
      <c r="B30" s="93" t="s">
        <v>43</v>
      </c>
      <c r="C30" s="93"/>
      <c r="D30" s="93"/>
      <c r="E30" s="18"/>
      <c r="F30" s="17">
        <v>260</v>
      </c>
      <c r="G30" s="59">
        <v>23000.2</v>
      </c>
      <c r="H30" s="59">
        <v>22000.9</v>
      </c>
      <c r="I30" s="59">
        <v>0</v>
      </c>
    </row>
    <row r="31" spans="2:9" ht="18" customHeight="1">
      <c r="B31" s="83" t="s">
        <v>1</v>
      </c>
      <c r="C31" s="83"/>
      <c r="D31" s="83"/>
      <c r="E31" s="34"/>
      <c r="F31" s="17"/>
      <c r="G31" s="9"/>
      <c r="H31" s="59"/>
      <c r="I31" s="59"/>
    </row>
    <row r="32" spans="2:9" ht="18" customHeight="1">
      <c r="B32" s="93" t="s">
        <v>27</v>
      </c>
      <c r="C32" s="93"/>
      <c r="D32" s="93"/>
      <c r="E32" s="18"/>
      <c r="F32" s="17">
        <v>262</v>
      </c>
      <c r="G32" s="9"/>
      <c r="H32" s="59"/>
      <c r="I32" s="59"/>
    </row>
    <row r="33" spans="2:9" ht="18" customHeight="1">
      <c r="B33" s="94" t="s">
        <v>28</v>
      </c>
      <c r="C33" s="94"/>
      <c r="D33" s="94"/>
      <c r="E33" s="51"/>
      <c r="F33" s="17">
        <v>263</v>
      </c>
      <c r="G33" s="9"/>
      <c r="H33" s="59"/>
      <c r="I33" s="59"/>
    </row>
    <row r="34" spans="2:9" ht="18" customHeight="1">
      <c r="B34" s="93" t="s">
        <v>29</v>
      </c>
      <c r="C34" s="93"/>
      <c r="D34" s="93"/>
      <c r="E34" s="18"/>
      <c r="F34" s="17">
        <v>290</v>
      </c>
      <c r="G34" s="59">
        <v>23000.2</v>
      </c>
      <c r="H34" s="59">
        <v>22000.9</v>
      </c>
      <c r="I34" s="59">
        <v>0</v>
      </c>
    </row>
    <row r="35" spans="2:9" ht="18" customHeight="1">
      <c r="B35" s="93" t="s">
        <v>44</v>
      </c>
      <c r="C35" s="93"/>
      <c r="D35" s="93"/>
      <c r="E35" s="18"/>
      <c r="F35" s="17">
        <v>300</v>
      </c>
      <c r="G35" s="59">
        <v>156000.4</v>
      </c>
      <c r="H35" s="59">
        <v>140000.6</v>
      </c>
      <c r="I35" s="59">
        <v>152000.4</v>
      </c>
    </row>
    <row r="36" spans="2:9" ht="18" customHeight="1">
      <c r="B36" s="83" t="s">
        <v>1</v>
      </c>
      <c r="C36" s="83"/>
      <c r="D36" s="83"/>
      <c r="E36" s="34"/>
      <c r="F36" s="17"/>
      <c r="G36" s="9"/>
      <c r="H36" s="59"/>
      <c r="I36" s="59"/>
    </row>
    <row r="37" spans="2:9" ht="18" customHeight="1">
      <c r="B37" s="93" t="s">
        <v>30</v>
      </c>
      <c r="C37" s="93"/>
      <c r="D37" s="93"/>
      <c r="E37" s="18"/>
      <c r="F37" s="17">
        <v>310</v>
      </c>
      <c r="G37" s="59"/>
      <c r="H37" s="59"/>
      <c r="I37" s="59"/>
    </row>
    <row r="38" spans="2:9" ht="18" customHeight="1">
      <c r="B38" s="93" t="s">
        <v>31</v>
      </c>
      <c r="C38" s="93"/>
      <c r="D38" s="93"/>
      <c r="E38" s="37"/>
      <c r="F38" s="27">
        <v>320</v>
      </c>
      <c r="G38" s="9"/>
      <c r="H38" s="59"/>
      <c r="I38" s="59"/>
    </row>
    <row r="39" spans="2:9" ht="18" customHeight="1">
      <c r="B39" s="93" t="s">
        <v>32</v>
      </c>
      <c r="C39" s="93"/>
      <c r="D39" s="93"/>
      <c r="E39" s="11"/>
      <c r="F39" s="26">
        <v>330</v>
      </c>
      <c r="G39" s="9"/>
      <c r="H39" s="59"/>
      <c r="I39" s="59"/>
    </row>
    <row r="40" spans="2:9" ht="15.75" customHeight="1">
      <c r="B40" s="93" t="s">
        <v>33</v>
      </c>
      <c r="C40" s="93"/>
      <c r="D40" s="93"/>
      <c r="E40" s="18"/>
      <c r="F40" s="17">
        <v>340</v>
      </c>
      <c r="G40" s="59">
        <v>156000.4</v>
      </c>
      <c r="H40" s="59">
        <v>140000.6</v>
      </c>
      <c r="I40" s="59">
        <v>152000.4</v>
      </c>
    </row>
    <row r="41" spans="2:9" ht="18" customHeight="1">
      <c r="B41" s="132" t="s">
        <v>45</v>
      </c>
      <c r="C41" s="93"/>
      <c r="D41" s="93"/>
      <c r="E41" s="20"/>
      <c r="F41" s="17">
        <v>500</v>
      </c>
      <c r="G41" s="9"/>
      <c r="H41" s="59"/>
      <c r="I41" s="59"/>
    </row>
    <row r="42" spans="2:9" ht="15" customHeight="1">
      <c r="B42" s="133" t="s">
        <v>1</v>
      </c>
      <c r="C42" s="87"/>
      <c r="D42" s="87"/>
      <c r="E42" s="34"/>
      <c r="F42" s="17"/>
      <c r="G42" s="9"/>
      <c r="H42" s="59"/>
      <c r="I42" s="59"/>
    </row>
    <row r="43" spans="2:9" ht="29.25" customHeight="1">
      <c r="B43" s="128" t="s">
        <v>36</v>
      </c>
      <c r="C43" s="129"/>
      <c r="D43" s="92"/>
      <c r="E43" s="18"/>
      <c r="F43" s="17">
        <v>520</v>
      </c>
      <c r="G43" s="9"/>
      <c r="H43" s="59"/>
      <c r="I43" s="59"/>
    </row>
    <row r="44" spans="2:9" ht="18" customHeight="1">
      <c r="B44" s="128" t="s">
        <v>34</v>
      </c>
      <c r="C44" s="129"/>
      <c r="D44" s="92"/>
      <c r="E44" s="18"/>
      <c r="F44" s="17">
        <v>530</v>
      </c>
      <c r="G44" s="9"/>
      <c r="H44" s="59"/>
      <c r="I44" s="59"/>
    </row>
    <row r="45" spans="2:7" ht="15.75" customHeight="1">
      <c r="B45" s="8"/>
      <c r="C45" s="8"/>
      <c r="D45" s="8"/>
      <c r="E45" s="8"/>
      <c r="F45" s="1"/>
      <c r="G45" s="8"/>
    </row>
    <row r="46" spans="2:6" ht="11.25" customHeight="1">
      <c r="B46" s="8"/>
      <c r="C46" s="8"/>
      <c r="D46" s="8"/>
      <c r="E46" s="8"/>
      <c r="F46" s="1"/>
    </row>
  </sheetData>
  <sheetProtection/>
  <mergeCells count="44">
    <mergeCell ref="B4:G4"/>
    <mergeCell ref="E7:E9"/>
    <mergeCell ref="B37:D37"/>
    <mergeCell ref="B38:D38"/>
    <mergeCell ref="B39:D39"/>
    <mergeCell ref="B30:D30"/>
    <mergeCell ref="B35:D35"/>
    <mergeCell ref="B36:D36"/>
    <mergeCell ref="B31:D31"/>
    <mergeCell ref="B32:D32"/>
    <mergeCell ref="B43:D43"/>
    <mergeCell ref="B44:D44"/>
    <mergeCell ref="B7:D9"/>
    <mergeCell ref="F7:F9"/>
    <mergeCell ref="B27:D27"/>
    <mergeCell ref="B28:D28"/>
    <mergeCell ref="B29:D29"/>
    <mergeCell ref="B40:D40"/>
    <mergeCell ref="B41:D41"/>
    <mergeCell ref="B42:D42"/>
    <mergeCell ref="B33:D33"/>
    <mergeCell ref="B34:D34"/>
    <mergeCell ref="B21:D21"/>
    <mergeCell ref="B22:D22"/>
    <mergeCell ref="B23:D23"/>
    <mergeCell ref="B24:D24"/>
    <mergeCell ref="B25:D25"/>
    <mergeCell ref="B26:D26"/>
    <mergeCell ref="B11:D11"/>
    <mergeCell ref="B12:D12"/>
    <mergeCell ref="H7:H9"/>
    <mergeCell ref="B18:D18"/>
    <mergeCell ref="B19:D19"/>
    <mergeCell ref="B20:D20"/>
    <mergeCell ref="F1:I1"/>
    <mergeCell ref="B13:D13"/>
    <mergeCell ref="B14:D14"/>
    <mergeCell ref="B15:D15"/>
    <mergeCell ref="B16:D16"/>
    <mergeCell ref="B17:D17"/>
    <mergeCell ref="I7:I9"/>
    <mergeCell ref="G7:G9"/>
    <mergeCell ref="G2:H2"/>
    <mergeCell ref="B10:D10"/>
  </mergeCells>
  <printOptions/>
  <pageMargins left="0.1968503937007874" right="0.1968503937007874" top="0.07874015748031496" bottom="0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45"/>
  <sheetViews>
    <sheetView zoomScaleSheetLayoutView="82" zoomScalePageLayoutView="0" workbookViewId="0" topLeftCell="A5">
      <selection activeCell="G14" sqref="G14:I40"/>
    </sheetView>
  </sheetViews>
  <sheetFormatPr defaultColWidth="9.00390625" defaultRowHeight="12.75"/>
  <cols>
    <col min="1" max="1" width="3.625" style="2" customWidth="1"/>
    <col min="2" max="2" width="10.75390625" style="2" customWidth="1"/>
    <col min="3" max="3" width="13.125" style="2" customWidth="1"/>
    <col min="4" max="4" width="19.25390625" style="2" customWidth="1"/>
    <col min="5" max="5" width="8.625" style="2" customWidth="1"/>
    <col min="6" max="6" width="11.375" style="3" customWidth="1"/>
    <col min="7" max="7" width="16.375" style="2" customWidth="1"/>
    <col min="8" max="8" width="15.25390625" style="2" customWidth="1"/>
    <col min="9" max="9" width="16.00390625" style="2" customWidth="1"/>
    <col min="10" max="10" width="13.75390625" style="2" customWidth="1"/>
    <col min="11" max="16384" width="9.125" style="2" customWidth="1"/>
  </cols>
  <sheetData>
    <row r="1" spans="6:9" ht="46.5" customHeight="1">
      <c r="F1" s="79" t="s">
        <v>156</v>
      </c>
      <c r="G1" s="79"/>
      <c r="H1" s="79"/>
      <c r="I1" s="125"/>
    </row>
    <row r="2" spans="7:8" ht="13.5" customHeight="1">
      <c r="G2" s="79" t="str">
        <f>'прилож.фин.обес.'!G2</f>
        <v>от " 15 "  января  2018  г. </v>
      </c>
      <c r="H2" s="79"/>
    </row>
    <row r="3" ht="13.5" customHeight="1">
      <c r="G3" s="38"/>
    </row>
    <row r="4" spans="2:8" ht="28.5" customHeight="1">
      <c r="B4" s="82" t="s">
        <v>55</v>
      </c>
      <c r="C4" s="82"/>
      <c r="D4" s="82"/>
      <c r="E4" s="82"/>
      <c r="F4" s="82"/>
      <c r="G4" s="82"/>
      <c r="H4" s="82"/>
    </row>
    <row r="5" spans="2:8" ht="28.5" customHeight="1">
      <c r="B5" s="30"/>
      <c r="C5" s="30"/>
      <c r="D5" s="30"/>
      <c r="E5" s="30"/>
      <c r="F5" s="30"/>
      <c r="G5" s="30"/>
      <c r="H5" s="30"/>
    </row>
    <row r="6" spans="2:9" ht="17.25" customHeight="1">
      <c r="B6" s="30"/>
      <c r="C6" s="30"/>
      <c r="D6" s="30"/>
      <c r="E6" s="30"/>
      <c r="F6" s="30"/>
      <c r="G6" s="55" t="s">
        <v>137</v>
      </c>
      <c r="H6" s="55" t="s">
        <v>138</v>
      </c>
      <c r="I6" s="55" t="s">
        <v>155</v>
      </c>
    </row>
    <row r="7" spans="2:11" ht="15.75" customHeight="1">
      <c r="B7" s="130" t="s">
        <v>0</v>
      </c>
      <c r="C7" s="130"/>
      <c r="D7" s="130"/>
      <c r="E7" s="130" t="s">
        <v>76</v>
      </c>
      <c r="F7" s="131" t="s">
        <v>77</v>
      </c>
      <c r="G7" s="127" t="s">
        <v>80</v>
      </c>
      <c r="H7" s="127" t="s">
        <v>80</v>
      </c>
      <c r="I7" s="127" t="s">
        <v>80</v>
      </c>
      <c r="J7" s="19"/>
      <c r="K7" s="19"/>
    </row>
    <row r="8" spans="2:9" ht="52.5" customHeight="1">
      <c r="B8" s="130"/>
      <c r="C8" s="130"/>
      <c r="D8" s="130"/>
      <c r="E8" s="130"/>
      <c r="F8" s="131"/>
      <c r="G8" s="127"/>
      <c r="H8" s="127"/>
      <c r="I8" s="127"/>
    </row>
    <row r="9" spans="2:9" ht="22.5" customHeight="1">
      <c r="B9" s="130"/>
      <c r="C9" s="130"/>
      <c r="D9" s="130"/>
      <c r="E9" s="130"/>
      <c r="F9" s="131"/>
      <c r="G9" s="127"/>
      <c r="H9" s="127"/>
      <c r="I9" s="127"/>
    </row>
    <row r="10" spans="2:12" ht="30" customHeight="1">
      <c r="B10" s="138" t="s">
        <v>15</v>
      </c>
      <c r="C10" s="139"/>
      <c r="D10" s="106"/>
      <c r="E10" s="37"/>
      <c r="F10" s="25" t="s">
        <v>16</v>
      </c>
      <c r="G10" s="10"/>
      <c r="H10" s="10"/>
      <c r="I10" s="10"/>
      <c r="J10" s="31">
        <f>G10+G11-G12</f>
        <v>0</v>
      </c>
      <c r="K10" s="31">
        <f>H10+H11-H12</f>
        <v>0</v>
      </c>
      <c r="L10" s="31">
        <f>I10+I11-I12</f>
        <v>0</v>
      </c>
    </row>
    <row r="11" spans="2:9" ht="16.5" customHeight="1">
      <c r="B11" s="140" t="s">
        <v>3</v>
      </c>
      <c r="C11" s="141"/>
      <c r="D11" s="98"/>
      <c r="E11" s="36"/>
      <c r="F11" s="9" t="s">
        <v>16</v>
      </c>
      <c r="G11" s="58">
        <v>5766001.7</v>
      </c>
      <c r="H11" s="58">
        <v>5805002.3</v>
      </c>
      <c r="I11" s="58">
        <v>6007001.1</v>
      </c>
    </row>
    <row r="12" spans="2:11" s="19" customFormat="1" ht="15" customHeight="1">
      <c r="B12" s="140" t="s">
        <v>5</v>
      </c>
      <c r="C12" s="141"/>
      <c r="D12" s="98"/>
      <c r="E12" s="36"/>
      <c r="F12" s="12">
        <v>900</v>
      </c>
      <c r="G12" s="58">
        <v>5766001.7</v>
      </c>
      <c r="H12" s="58">
        <v>5805002.3</v>
      </c>
      <c r="I12" s="58">
        <v>6007001.1</v>
      </c>
      <c r="J12" s="2"/>
      <c r="K12" s="2"/>
    </row>
    <row r="13" spans="2:9" ht="18" customHeight="1">
      <c r="B13" s="128" t="s">
        <v>4</v>
      </c>
      <c r="C13" s="129"/>
      <c r="D13" s="92"/>
      <c r="E13" s="21"/>
      <c r="F13" s="9"/>
      <c r="G13" s="9"/>
      <c r="H13" s="9"/>
      <c r="I13" s="9"/>
    </row>
    <row r="14" spans="2:9" ht="30.75" customHeight="1">
      <c r="B14" s="117" t="s">
        <v>40</v>
      </c>
      <c r="C14" s="117"/>
      <c r="D14" s="117"/>
      <c r="E14" s="39"/>
      <c r="F14" s="17">
        <v>210</v>
      </c>
      <c r="G14" s="59">
        <v>5299000.3</v>
      </c>
      <c r="H14" s="59">
        <v>5432000.4</v>
      </c>
      <c r="I14" s="59">
        <v>5649000.5</v>
      </c>
    </row>
    <row r="15" spans="2:9" ht="15.75" customHeight="1">
      <c r="B15" s="83" t="s">
        <v>1</v>
      </c>
      <c r="C15" s="83"/>
      <c r="D15" s="83"/>
      <c r="E15" s="35"/>
      <c r="F15" s="10"/>
      <c r="G15" s="9"/>
      <c r="H15" s="9"/>
      <c r="I15" s="9"/>
    </row>
    <row r="16" spans="2:9" ht="18" customHeight="1">
      <c r="B16" s="93" t="s">
        <v>17</v>
      </c>
      <c r="C16" s="93"/>
      <c r="D16" s="93"/>
      <c r="E16" s="18"/>
      <c r="F16" s="17">
        <v>211</v>
      </c>
      <c r="G16" s="59">
        <v>4068000.5</v>
      </c>
      <c r="H16" s="59">
        <v>4170000.9</v>
      </c>
      <c r="I16" s="59">
        <v>4337000.7</v>
      </c>
    </row>
    <row r="17" spans="2:9" ht="20.25" customHeight="1">
      <c r="B17" s="126" t="s">
        <v>18</v>
      </c>
      <c r="C17" s="126"/>
      <c r="D17" s="126"/>
      <c r="E17" s="40"/>
      <c r="F17" s="17">
        <v>212</v>
      </c>
      <c r="G17" s="9">
        <v>2000.1</v>
      </c>
      <c r="H17" s="59">
        <v>1000.8</v>
      </c>
      <c r="I17" s="59">
        <v>1000.8</v>
      </c>
    </row>
    <row r="18" spans="2:9" ht="19.5" customHeight="1">
      <c r="B18" s="93" t="s">
        <v>19</v>
      </c>
      <c r="C18" s="93"/>
      <c r="D18" s="93"/>
      <c r="E18" s="18"/>
      <c r="F18" s="17">
        <v>213</v>
      </c>
      <c r="G18" s="59">
        <v>1228000.7</v>
      </c>
      <c r="H18" s="59">
        <v>1259000.7</v>
      </c>
      <c r="I18" s="59">
        <v>1310000.7</v>
      </c>
    </row>
    <row r="19" spans="2:9" ht="19.5" customHeight="1">
      <c r="B19" s="93" t="s">
        <v>41</v>
      </c>
      <c r="C19" s="93"/>
      <c r="D19" s="93"/>
      <c r="E19" s="18"/>
      <c r="F19" s="17">
        <v>220</v>
      </c>
      <c r="G19" s="59">
        <v>288000.8</v>
      </c>
      <c r="H19" s="59">
        <v>211000.4</v>
      </c>
      <c r="I19" s="59">
        <v>206000.2</v>
      </c>
    </row>
    <row r="20" spans="2:9" ht="19.5" customHeight="1">
      <c r="B20" s="83" t="s">
        <v>1</v>
      </c>
      <c r="C20" s="83"/>
      <c r="D20" s="83"/>
      <c r="E20" s="34"/>
      <c r="F20" s="17"/>
      <c r="G20" s="9"/>
      <c r="H20" s="9"/>
      <c r="I20" s="9"/>
    </row>
    <row r="21" spans="2:9" ht="19.5" customHeight="1">
      <c r="B21" s="93" t="s">
        <v>20</v>
      </c>
      <c r="C21" s="93"/>
      <c r="D21" s="93"/>
      <c r="E21" s="18"/>
      <c r="F21" s="17">
        <v>221</v>
      </c>
      <c r="G21" s="59">
        <v>14000</v>
      </c>
      <c r="H21" s="59">
        <v>12000</v>
      </c>
      <c r="I21" s="59">
        <v>12000</v>
      </c>
    </row>
    <row r="22" spans="2:9" ht="19.5" customHeight="1">
      <c r="B22" s="93" t="s">
        <v>21</v>
      </c>
      <c r="C22" s="93"/>
      <c r="D22" s="93"/>
      <c r="E22" s="18"/>
      <c r="F22" s="17">
        <v>222</v>
      </c>
      <c r="G22" s="9">
        <v>2000.8</v>
      </c>
      <c r="H22" s="59">
        <v>2000.4</v>
      </c>
      <c r="I22" s="59">
        <v>2000.4</v>
      </c>
    </row>
    <row r="23" spans="2:9" ht="19.5" customHeight="1">
      <c r="B23" s="93" t="s">
        <v>22</v>
      </c>
      <c r="C23" s="93"/>
      <c r="D23" s="93"/>
      <c r="E23" s="18"/>
      <c r="F23" s="17">
        <v>223</v>
      </c>
      <c r="G23" s="59">
        <v>115000.7</v>
      </c>
      <c r="H23" s="59">
        <v>114000</v>
      </c>
      <c r="I23" s="59">
        <v>118000.9</v>
      </c>
    </row>
    <row r="24" spans="2:9" ht="19.5" customHeight="1">
      <c r="B24" s="93" t="s">
        <v>23</v>
      </c>
      <c r="C24" s="93"/>
      <c r="D24" s="93"/>
      <c r="E24" s="18"/>
      <c r="F24" s="17">
        <v>224</v>
      </c>
      <c r="G24" s="9"/>
      <c r="H24" s="59"/>
      <c r="I24" s="59"/>
    </row>
    <row r="25" spans="2:9" ht="19.5" customHeight="1">
      <c r="B25" s="93" t="s">
        <v>24</v>
      </c>
      <c r="C25" s="93"/>
      <c r="D25" s="93"/>
      <c r="E25" s="18"/>
      <c r="F25" s="17">
        <v>225</v>
      </c>
      <c r="G25" s="59">
        <v>28000.5</v>
      </c>
      <c r="H25" s="59">
        <v>24000.9</v>
      </c>
      <c r="I25" s="59">
        <v>25000.2</v>
      </c>
    </row>
    <row r="26" spans="2:9" ht="18" customHeight="1">
      <c r="B26" s="93" t="s">
        <v>25</v>
      </c>
      <c r="C26" s="93"/>
      <c r="D26" s="93"/>
      <c r="E26" s="18"/>
      <c r="F26" s="17">
        <v>226</v>
      </c>
      <c r="G26" s="59">
        <v>67000.8</v>
      </c>
      <c r="H26" s="59">
        <v>58000.1</v>
      </c>
      <c r="I26" s="59">
        <v>47000.7</v>
      </c>
    </row>
    <row r="27" spans="2:9" ht="18" customHeight="1">
      <c r="B27" s="93" t="s">
        <v>42</v>
      </c>
      <c r="C27" s="93"/>
      <c r="D27" s="93"/>
      <c r="E27" s="18"/>
      <c r="F27" s="17">
        <v>240</v>
      </c>
      <c r="G27" s="9"/>
      <c r="H27" s="9"/>
      <c r="I27" s="9"/>
    </row>
    <row r="28" spans="2:9" ht="18" customHeight="1">
      <c r="B28" s="83" t="s">
        <v>1</v>
      </c>
      <c r="C28" s="83"/>
      <c r="D28" s="83"/>
      <c r="E28" s="34"/>
      <c r="F28" s="17"/>
      <c r="G28" s="9"/>
      <c r="H28" s="9"/>
      <c r="I28" s="9"/>
    </row>
    <row r="29" spans="2:9" ht="18" customHeight="1">
      <c r="B29" s="93" t="s">
        <v>26</v>
      </c>
      <c r="C29" s="93"/>
      <c r="D29" s="93"/>
      <c r="E29" s="18"/>
      <c r="F29" s="17">
        <v>241</v>
      </c>
      <c r="G29" s="9"/>
      <c r="H29" s="9"/>
      <c r="I29" s="9"/>
    </row>
    <row r="30" spans="2:9" ht="18" customHeight="1">
      <c r="B30" s="93" t="s">
        <v>43</v>
      </c>
      <c r="C30" s="93"/>
      <c r="D30" s="93"/>
      <c r="E30" s="18"/>
      <c r="F30" s="17">
        <v>260</v>
      </c>
      <c r="G30" s="59">
        <v>23000.2</v>
      </c>
      <c r="H30" s="59">
        <v>22000.9</v>
      </c>
      <c r="I30" s="59">
        <v>0</v>
      </c>
    </row>
    <row r="31" spans="2:9" ht="18" customHeight="1">
      <c r="B31" s="83" t="s">
        <v>1</v>
      </c>
      <c r="C31" s="83"/>
      <c r="D31" s="83"/>
      <c r="E31" s="34"/>
      <c r="F31" s="17"/>
      <c r="G31" s="9"/>
      <c r="H31" s="59"/>
      <c r="I31" s="59"/>
    </row>
    <row r="32" spans="2:9" ht="18" customHeight="1">
      <c r="B32" s="93" t="s">
        <v>27</v>
      </c>
      <c r="C32" s="93"/>
      <c r="D32" s="93"/>
      <c r="E32" s="18"/>
      <c r="F32" s="17">
        <v>262</v>
      </c>
      <c r="G32" s="9"/>
      <c r="H32" s="59"/>
      <c r="I32" s="59"/>
    </row>
    <row r="33" spans="2:9" ht="18" customHeight="1">
      <c r="B33" s="94" t="s">
        <v>28</v>
      </c>
      <c r="C33" s="94"/>
      <c r="D33" s="94"/>
      <c r="E33" s="51"/>
      <c r="F33" s="17">
        <v>263</v>
      </c>
      <c r="G33" s="9"/>
      <c r="H33" s="59"/>
      <c r="I33" s="59"/>
    </row>
    <row r="34" spans="2:9" ht="18" customHeight="1">
      <c r="B34" s="93" t="s">
        <v>29</v>
      </c>
      <c r="C34" s="93"/>
      <c r="D34" s="93"/>
      <c r="E34" s="18"/>
      <c r="F34" s="17">
        <v>290</v>
      </c>
      <c r="G34" s="59">
        <v>23000.2</v>
      </c>
      <c r="H34" s="59">
        <v>22000.9</v>
      </c>
      <c r="I34" s="59">
        <v>0</v>
      </c>
    </row>
    <row r="35" spans="2:9" ht="18" customHeight="1">
      <c r="B35" s="93" t="s">
        <v>44</v>
      </c>
      <c r="C35" s="93"/>
      <c r="D35" s="93"/>
      <c r="E35" s="18"/>
      <c r="F35" s="17">
        <v>300</v>
      </c>
      <c r="G35" s="59">
        <v>156000.4</v>
      </c>
      <c r="H35" s="59">
        <v>140000.6</v>
      </c>
      <c r="I35" s="59">
        <v>152000.4</v>
      </c>
    </row>
    <row r="36" spans="2:9" ht="18" customHeight="1">
      <c r="B36" s="83" t="s">
        <v>1</v>
      </c>
      <c r="C36" s="83"/>
      <c r="D36" s="83"/>
      <c r="E36" s="34"/>
      <c r="F36" s="17"/>
      <c r="G36" s="9"/>
      <c r="H36" s="59"/>
      <c r="I36" s="59"/>
    </row>
    <row r="37" spans="2:9" ht="18" customHeight="1">
      <c r="B37" s="93" t="s">
        <v>30</v>
      </c>
      <c r="C37" s="93"/>
      <c r="D37" s="93"/>
      <c r="E37" s="18"/>
      <c r="F37" s="17">
        <v>310</v>
      </c>
      <c r="G37" s="59"/>
      <c r="H37" s="59"/>
      <c r="I37" s="59"/>
    </row>
    <row r="38" spans="2:9" ht="18" customHeight="1">
      <c r="B38" s="93" t="s">
        <v>31</v>
      </c>
      <c r="C38" s="93"/>
      <c r="D38" s="93"/>
      <c r="E38" s="37"/>
      <c r="F38" s="27">
        <v>320</v>
      </c>
      <c r="G38" s="9"/>
      <c r="H38" s="59"/>
      <c r="I38" s="59"/>
    </row>
    <row r="39" spans="2:9" ht="18" customHeight="1">
      <c r="B39" s="93" t="s">
        <v>32</v>
      </c>
      <c r="C39" s="93"/>
      <c r="D39" s="93"/>
      <c r="E39" s="11"/>
      <c r="F39" s="26">
        <v>330</v>
      </c>
      <c r="G39" s="9"/>
      <c r="H39" s="59"/>
      <c r="I39" s="59"/>
    </row>
    <row r="40" spans="2:9" ht="15.75" customHeight="1">
      <c r="B40" s="93" t="s">
        <v>33</v>
      </c>
      <c r="C40" s="93"/>
      <c r="D40" s="93"/>
      <c r="E40" s="18"/>
      <c r="F40" s="17">
        <v>340</v>
      </c>
      <c r="G40" s="59">
        <v>156000.4</v>
      </c>
      <c r="H40" s="59">
        <v>140000.6</v>
      </c>
      <c r="I40" s="59">
        <v>152000.4</v>
      </c>
    </row>
    <row r="41" spans="2:9" ht="18" customHeight="1">
      <c r="B41" s="132" t="s">
        <v>45</v>
      </c>
      <c r="C41" s="93"/>
      <c r="D41" s="93"/>
      <c r="E41" s="20"/>
      <c r="F41" s="17">
        <v>500</v>
      </c>
      <c r="G41" s="9"/>
      <c r="H41" s="9"/>
      <c r="I41" s="9"/>
    </row>
    <row r="42" spans="2:9" ht="15" customHeight="1">
      <c r="B42" s="133" t="s">
        <v>1</v>
      </c>
      <c r="C42" s="87"/>
      <c r="D42" s="87"/>
      <c r="E42" s="34"/>
      <c r="F42" s="17"/>
      <c r="G42" s="9"/>
      <c r="H42" s="9"/>
      <c r="I42" s="9"/>
    </row>
    <row r="43" spans="2:9" ht="29.25" customHeight="1">
      <c r="B43" s="128" t="s">
        <v>36</v>
      </c>
      <c r="C43" s="129"/>
      <c r="D43" s="92"/>
      <c r="E43" s="18"/>
      <c r="F43" s="17">
        <v>520</v>
      </c>
      <c r="G43" s="9"/>
      <c r="H43" s="9"/>
      <c r="I43" s="9"/>
    </row>
    <row r="44" spans="2:9" ht="18" customHeight="1">
      <c r="B44" s="128" t="s">
        <v>34</v>
      </c>
      <c r="C44" s="129"/>
      <c r="D44" s="92"/>
      <c r="E44" s="18"/>
      <c r="F44" s="17">
        <v>530</v>
      </c>
      <c r="G44" s="9"/>
      <c r="H44" s="9"/>
      <c r="I44" s="9"/>
    </row>
    <row r="45" spans="2:7" ht="15.75" customHeight="1">
      <c r="B45" s="8"/>
      <c r="C45" s="8"/>
      <c r="D45" s="8"/>
      <c r="E45" s="8"/>
      <c r="F45" s="1"/>
      <c r="G45" s="8"/>
    </row>
  </sheetData>
  <sheetProtection/>
  <mergeCells count="44">
    <mergeCell ref="B44:D44"/>
    <mergeCell ref="G7:G9"/>
    <mergeCell ref="B4:H4"/>
    <mergeCell ref="B7:D9"/>
    <mergeCell ref="F7:F9"/>
    <mergeCell ref="B41:D41"/>
    <mergeCell ref="B32:D32"/>
    <mergeCell ref="B39:D39"/>
    <mergeCell ref="B42:D42"/>
    <mergeCell ref="B43:D43"/>
    <mergeCell ref="B40:D40"/>
    <mergeCell ref="B38:D38"/>
    <mergeCell ref="B31:D31"/>
    <mergeCell ref="B27:D27"/>
    <mergeCell ref="B28:D28"/>
    <mergeCell ref="B29:D29"/>
    <mergeCell ref="B30:D30"/>
    <mergeCell ref="B37:D37"/>
    <mergeCell ref="B34:D34"/>
    <mergeCell ref="B33:D33"/>
    <mergeCell ref="B35:D35"/>
    <mergeCell ref="B36:D36"/>
    <mergeCell ref="B20:D20"/>
    <mergeCell ref="B21:D21"/>
    <mergeCell ref="B22:D22"/>
    <mergeCell ref="B23:D23"/>
    <mergeCell ref="H7:H9"/>
    <mergeCell ref="B24:D24"/>
    <mergeCell ref="B25:D25"/>
    <mergeCell ref="B26:D26"/>
    <mergeCell ref="B16:D16"/>
    <mergeCell ref="B17:D17"/>
    <mergeCell ref="B18:D18"/>
    <mergeCell ref="B19:D19"/>
    <mergeCell ref="F1:I1"/>
    <mergeCell ref="B14:D14"/>
    <mergeCell ref="B15:D15"/>
    <mergeCell ref="I7:I9"/>
    <mergeCell ref="B10:D10"/>
    <mergeCell ref="B11:D11"/>
    <mergeCell ref="B12:D12"/>
    <mergeCell ref="B13:D13"/>
    <mergeCell ref="E7:E9"/>
    <mergeCell ref="G2:H2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44"/>
  <sheetViews>
    <sheetView view="pageBreakPreview" zoomScaleSheetLayoutView="100" zoomScalePageLayoutView="0" workbookViewId="0" topLeftCell="A5">
      <selection activeCell="G13" sqref="G13:I39"/>
    </sheetView>
  </sheetViews>
  <sheetFormatPr defaultColWidth="9.00390625" defaultRowHeight="12.75"/>
  <cols>
    <col min="1" max="1" width="1.875" style="2" customWidth="1"/>
    <col min="2" max="2" width="10.75390625" style="2" customWidth="1"/>
    <col min="3" max="3" width="13.125" style="2" customWidth="1"/>
    <col min="4" max="4" width="20.25390625" style="2" customWidth="1"/>
    <col min="5" max="5" width="7.875" style="2" customWidth="1"/>
    <col min="6" max="6" width="9.75390625" style="3" customWidth="1"/>
    <col min="7" max="7" width="16.75390625" style="2" customWidth="1"/>
    <col min="8" max="8" width="16.125" style="2" customWidth="1"/>
    <col min="9" max="9" width="14.75390625" style="2" customWidth="1"/>
    <col min="10" max="16384" width="9.125" style="2" customWidth="1"/>
  </cols>
  <sheetData>
    <row r="1" spans="6:8" ht="47.25" customHeight="1">
      <c r="F1" s="71" t="s">
        <v>157</v>
      </c>
      <c r="G1" s="71"/>
      <c r="H1" s="71"/>
    </row>
    <row r="2" spans="7:8" ht="13.5" customHeight="1">
      <c r="G2" s="79" t="str">
        <f>'прилож.фин.обес.'!G2</f>
        <v>от " 15 "  января  2018  г. </v>
      </c>
      <c r="H2" s="79"/>
    </row>
    <row r="3" ht="13.5" customHeight="1">
      <c r="G3" s="38"/>
    </row>
    <row r="4" spans="2:8" ht="49.5" customHeight="1">
      <c r="B4" s="82" t="s">
        <v>79</v>
      </c>
      <c r="C4" s="82"/>
      <c r="D4" s="82"/>
      <c r="E4" s="82"/>
      <c r="F4" s="82"/>
      <c r="G4" s="82"/>
      <c r="H4" s="82"/>
    </row>
    <row r="5" spans="2:9" ht="15" customHeight="1">
      <c r="B5" s="30"/>
      <c r="C5" s="30"/>
      <c r="D5" s="30"/>
      <c r="E5" s="30"/>
      <c r="F5" s="30"/>
      <c r="G5" s="55" t="s">
        <v>137</v>
      </c>
      <c r="H5" s="55" t="s">
        <v>138</v>
      </c>
      <c r="I5" s="55" t="s">
        <v>155</v>
      </c>
    </row>
    <row r="6" spans="2:9" ht="15.75" customHeight="1">
      <c r="B6" s="130" t="s">
        <v>0</v>
      </c>
      <c r="C6" s="130"/>
      <c r="D6" s="130"/>
      <c r="E6" s="135" t="s">
        <v>76</v>
      </c>
      <c r="F6" s="142" t="s">
        <v>77</v>
      </c>
      <c r="G6" s="127" t="s">
        <v>80</v>
      </c>
      <c r="H6" s="127" t="s">
        <v>80</v>
      </c>
      <c r="I6" s="127" t="s">
        <v>80</v>
      </c>
    </row>
    <row r="7" spans="2:9" ht="40.5" customHeight="1">
      <c r="B7" s="130"/>
      <c r="C7" s="130"/>
      <c r="D7" s="130"/>
      <c r="E7" s="136"/>
      <c r="F7" s="143"/>
      <c r="G7" s="127"/>
      <c r="H7" s="127"/>
      <c r="I7" s="127"/>
    </row>
    <row r="8" spans="2:9" ht="20.25" customHeight="1">
      <c r="B8" s="130"/>
      <c r="C8" s="130"/>
      <c r="D8" s="130"/>
      <c r="E8" s="137"/>
      <c r="F8" s="144"/>
      <c r="G8" s="127"/>
      <c r="H8" s="127"/>
      <c r="I8" s="127"/>
    </row>
    <row r="9" spans="2:9" ht="30" customHeight="1">
      <c r="B9" s="93" t="s">
        <v>15</v>
      </c>
      <c r="C9" s="93"/>
      <c r="D9" s="93"/>
      <c r="E9" s="10"/>
      <c r="F9" s="9" t="s">
        <v>16</v>
      </c>
      <c r="G9" s="59"/>
      <c r="H9" s="10"/>
      <c r="I9" s="10"/>
    </row>
    <row r="10" spans="2:13" ht="24.75" customHeight="1">
      <c r="B10" s="121" t="s">
        <v>3</v>
      </c>
      <c r="C10" s="121"/>
      <c r="D10" s="121"/>
      <c r="E10" s="29"/>
      <c r="F10" s="9" t="s">
        <v>16</v>
      </c>
      <c r="G10" s="58">
        <v>5766001.7</v>
      </c>
      <c r="H10" s="58">
        <v>5805002.3</v>
      </c>
      <c r="I10" s="58">
        <v>6007001.1</v>
      </c>
      <c r="K10" s="57">
        <f>G9+G10-G11</f>
        <v>0</v>
      </c>
      <c r="L10" s="57">
        <f>H9+H10-H11</f>
        <v>0</v>
      </c>
      <c r="M10" s="57">
        <f>I9+I10-I11</f>
        <v>0</v>
      </c>
    </row>
    <row r="11" spans="2:9" s="19" customFormat="1" ht="22.5" customHeight="1">
      <c r="B11" s="121" t="s">
        <v>5</v>
      </c>
      <c r="C11" s="121"/>
      <c r="D11" s="121"/>
      <c r="E11" s="29"/>
      <c r="F11" s="12">
        <v>900</v>
      </c>
      <c r="G11" s="58">
        <v>5766001.7</v>
      </c>
      <c r="H11" s="58">
        <v>5805002.3</v>
      </c>
      <c r="I11" s="58">
        <v>6007001.1</v>
      </c>
    </row>
    <row r="12" spans="2:9" ht="18" customHeight="1">
      <c r="B12" s="93" t="s">
        <v>4</v>
      </c>
      <c r="C12" s="93"/>
      <c r="D12" s="93"/>
      <c r="E12" s="10"/>
      <c r="F12" s="9"/>
      <c r="G12" s="9"/>
      <c r="H12" s="59"/>
      <c r="I12" s="59"/>
    </row>
    <row r="13" spans="2:9" ht="30.75" customHeight="1">
      <c r="B13" s="117" t="s">
        <v>40</v>
      </c>
      <c r="C13" s="117"/>
      <c r="D13" s="117"/>
      <c r="E13" s="44"/>
      <c r="F13" s="50">
        <v>210</v>
      </c>
      <c r="G13" s="59">
        <v>5299000.3</v>
      </c>
      <c r="H13" s="59">
        <v>5432000.4</v>
      </c>
      <c r="I13" s="59">
        <v>5649000.5</v>
      </c>
    </row>
    <row r="14" spans="2:9" ht="21.75" customHeight="1">
      <c r="B14" s="83" t="s">
        <v>1</v>
      </c>
      <c r="C14" s="83"/>
      <c r="D14" s="83"/>
      <c r="E14" s="41"/>
      <c r="F14" s="10"/>
      <c r="G14" s="9"/>
      <c r="H14" s="9"/>
      <c r="I14" s="9"/>
    </row>
    <row r="15" spans="2:9" ht="19.5" customHeight="1">
      <c r="B15" s="93" t="s">
        <v>17</v>
      </c>
      <c r="C15" s="93"/>
      <c r="D15" s="93"/>
      <c r="E15" s="10"/>
      <c r="F15" s="50">
        <v>211</v>
      </c>
      <c r="G15" s="59">
        <v>4068000.5</v>
      </c>
      <c r="H15" s="59">
        <v>4170000.9</v>
      </c>
      <c r="I15" s="59">
        <v>4337000.7</v>
      </c>
    </row>
    <row r="16" spans="2:9" ht="19.5" customHeight="1">
      <c r="B16" s="126" t="s">
        <v>18</v>
      </c>
      <c r="C16" s="126"/>
      <c r="D16" s="126"/>
      <c r="E16" s="43"/>
      <c r="F16" s="50">
        <v>212</v>
      </c>
      <c r="G16" s="9">
        <v>2000.1</v>
      </c>
      <c r="H16" s="59">
        <v>1000.8</v>
      </c>
      <c r="I16" s="59">
        <v>1000.8</v>
      </c>
    </row>
    <row r="17" spans="2:9" ht="19.5" customHeight="1">
      <c r="B17" s="93" t="s">
        <v>19</v>
      </c>
      <c r="C17" s="93"/>
      <c r="D17" s="93"/>
      <c r="E17" s="10"/>
      <c r="F17" s="50">
        <v>213</v>
      </c>
      <c r="G17" s="59">
        <v>1228000.7</v>
      </c>
      <c r="H17" s="59">
        <v>1259000.7</v>
      </c>
      <c r="I17" s="59">
        <v>1310000.7</v>
      </c>
    </row>
    <row r="18" spans="2:9" ht="19.5" customHeight="1">
      <c r="B18" s="93" t="s">
        <v>41</v>
      </c>
      <c r="C18" s="93"/>
      <c r="D18" s="93"/>
      <c r="E18" s="10"/>
      <c r="F18" s="50">
        <v>220</v>
      </c>
      <c r="G18" s="59">
        <v>288000.8</v>
      </c>
      <c r="H18" s="59">
        <v>211000.4</v>
      </c>
      <c r="I18" s="59">
        <v>206000.2</v>
      </c>
    </row>
    <row r="19" spans="2:9" ht="19.5" customHeight="1">
      <c r="B19" s="83" t="s">
        <v>1</v>
      </c>
      <c r="C19" s="83"/>
      <c r="D19" s="83"/>
      <c r="E19" s="41"/>
      <c r="F19" s="50"/>
      <c r="G19" s="9"/>
      <c r="H19" s="9"/>
      <c r="I19" s="9"/>
    </row>
    <row r="20" spans="2:9" ht="19.5" customHeight="1">
      <c r="B20" s="93" t="s">
        <v>20</v>
      </c>
      <c r="C20" s="93"/>
      <c r="D20" s="93"/>
      <c r="E20" s="10"/>
      <c r="F20" s="50">
        <v>221</v>
      </c>
      <c r="G20" s="59">
        <v>14000</v>
      </c>
      <c r="H20" s="59">
        <v>12000</v>
      </c>
      <c r="I20" s="59">
        <v>12000</v>
      </c>
    </row>
    <row r="21" spans="2:9" ht="19.5" customHeight="1">
      <c r="B21" s="93" t="s">
        <v>21</v>
      </c>
      <c r="C21" s="93"/>
      <c r="D21" s="93"/>
      <c r="E21" s="10"/>
      <c r="F21" s="50">
        <v>222</v>
      </c>
      <c r="G21" s="9">
        <v>2000.8</v>
      </c>
      <c r="H21" s="59">
        <v>2000.4</v>
      </c>
      <c r="I21" s="59">
        <v>2000.4</v>
      </c>
    </row>
    <row r="22" spans="2:9" ht="19.5" customHeight="1">
      <c r="B22" s="93" t="s">
        <v>22</v>
      </c>
      <c r="C22" s="93"/>
      <c r="D22" s="93"/>
      <c r="E22" s="10"/>
      <c r="F22" s="50">
        <v>223</v>
      </c>
      <c r="G22" s="59">
        <v>115000.7</v>
      </c>
      <c r="H22" s="59">
        <v>114000</v>
      </c>
      <c r="I22" s="59">
        <v>118000.9</v>
      </c>
    </row>
    <row r="23" spans="2:9" ht="19.5" customHeight="1">
      <c r="B23" s="93" t="s">
        <v>23</v>
      </c>
      <c r="C23" s="93"/>
      <c r="D23" s="93"/>
      <c r="E23" s="10"/>
      <c r="F23" s="50">
        <v>224</v>
      </c>
      <c r="G23" s="9"/>
      <c r="H23" s="59"/>
      <c r="I23" s="59"/>
    </row>
    <row r="24" spans="2:9" ht="19.5" customHeight="1">
      <c r="B24" s="93" t="s">
        <v>24</v>
      </c>
      <c r="C24" s="93"/>
      <c r="D24" s="93"/>
      <c r="E24" s="10"/>
      <c r="F24" s="50">
        <v>225</v>
      </c>
      <c r="G24" s="59">
        <v>28000.5</v>
      </c>
      <c r="H24" s="59">
        <v>24000.9</v>
      </c>
      <c r="I24" s="59">
        <v>25000.2</v>
      </c>
    </row>
    <row r="25" spans="2:9" ht="18" customHeight="1">
      <c r="B25" s="93" t="s">
        <v>25</v>
      </c>
      <c r="C25" s="93"/>
      <c r="D25" s="93"/>
      <c r="E25" s="10"/>
      <c r="F25" s="50">
        <v>226</v>
      </c>
      <c r="G25" s="59">
        <v>67000.8</v>
      </c>
      <c r="H25" s="59">
        <v>58000.1</v>
      </c>
      <c r="I25" s="59">
        <v>47000.7</v>
      </c>
    </row>
    <row r="26" spans="2:9" ht="18" customHeight="1">
      <c r="B26" s="93" t="s">
        <v>42</v>
      </c>
      <c r="C26" s="93"/>
      <c r="D26" s="93"/>
      <c r="E26" s="10"/>
      <c r="F26" s="50">
        <v>240</v>
      </c>
      <c r="G26" s="9"/>
      <c r="H26" s="9"/>
      <c r="I26" s="9"/>
    </row>
    <row r="27" spans="2:9" ht="18" customHeight="1">
      <c r="B27" s="83" t="s">
        <v>1</v>
      </c>
      <c r="C27" s="83"/>
      <c r="D27" s="83"/>
      <c r="E27" s="41"/>
      <c r="F27" s="50"/>
      <c r="G27" s="9"/>
      <c r="H27" s="9"/>
      <c r="I27" s="9"/>
    </row>
    <row r="28" spans="2:9" ht="18" customHeight="1">
      <c r="B28" s="93" t="s">
        <v>26</v>
      </c>
      <c r="C28" s="93"/>
      <c r="D28" s="93"/>
      <c r="E28" s="10"/>
      <c r="F28" s="50">
        <v>241</v>
      </c>
      <c r="G28" s="9"/>
      <c r="H28" s="9"/>
      <c r="I28" s="9"/>
    </row>
    <row r="29" spans="2:9" ht="18" customHeight="1">
      <c r="B29" s="93" t="s">
        <v>43</v>
      </c>
      <c r="C29" s="93"/>
      <c r="D29" s="93"/>
      <c r="E29" s="10"/>
      <c r="F29" s="50">
        <v>260</v>
      </c>
      <c r="G29" s="59">
        <v>23000.2</v>
      </c>
      <c r="H29" s="59">
        <v>22000.9</v>
      </c>
      <c r="I29" s="59">
        <v>0</v>
      </c>
    </row>
    <row r="30" spans="2:9" ht="18" customHeight="1">
      <c r="B30" s="83" t="s">
        <v>1</v>
      </c>
      <c r="C30" s="83"/>
      <c r="D30" s="83"/>
      <c r="E30" s="41"/>
      <c r="F30" s="50"/>
      <c r="G30" s="9"/>
      <c r="H30" s="59"/>
      <c r="I30" s="59"/>
    </row>
    <row r="31" spans="2:9" ht="18" customHeight="1">
      <c r="B31" s="93" t="s">
        <v>27</v>
      </c>
      <c r="C31" s="93"/>
      <c r="D31" s="93"/>
      <c r="E31" s="10"/>
      <c r="F31" s="50">
        <v>262</v>
      </c>
      <c r="G31" s="9"/>
      <c r="H31" s="59"/>
      <c r="I31" s="59"/>
    </row>
    <row r="32" spans="2:9" ht="18" customHeight="1">
      <c r="B32" s="94" t="s">
        <v>28</v>
      </c>
      <c r="C32" s="94"/>
      <c r="D32" s="94"/>
      <c r="E32" s="42"/>
      <c r="F32" s="50">
        <v>263</v>
      </c>
      <c r="G32" s="9"/>
      <c r="H32" s="59"/>
      <c r="I32" s="59"/>
    </row>
    <row r="33" spans="2:9" ht="18" customHeight="1">
      <c r="B33" s="93" t="s">
        <v>29</v>
      </c>
      <c r="C33" s="93"/>
      <c r="D33" s="93"/>
      <c r="E33" s="10"/>
      <c r="F33" s="50">
        <v>290</v>
      </c>
      <c r="G33" s="59">
        <v>23000.2</v>
      </c>
      <c r="H33" s="59">
        <v>22000.9</v>
      </c>
      <c r="I33" s="59">
        <v>0</v>
      </c>
    </row>
    <row r="34" spans="2:9" ht="18" customHeight="1">
      <c r="B34" s="93" t="s">
        <v>44</v>
      </c>
      <c r="C34" s="93"/>
      <c r="D34" s="93"/>
      <c r="E34" s="10"/>
      <c r="F34" s="50">
        <v>300</v>
      </c>
      <c r="G34" s="59">
        <v>156000.4</v>
      </c>
      <c r="H34" s="59">
        <v>140000.6</v>
      </c>
      <c r="I34" s="59">
        <v>152000.4</v>
      </c>
    </row>
    <row r="35" spans="2:9" ht="18" customHeight="1">
      <c r="B35" s="83" t="s">
        <v>1</v>
      </c>
      <c r="C35" s="83"/>
      <c r="D35" s="83"/>
      <c r="E35" s="41"/>
      <c r="F35" s="50"/>
      <c r="G35" s="9"/>
      <c r="H35" s="59"/>
      <c r="I35" s="59"/>
    </row>
    <row r="36" spans="2:9" ht="18" customHeight="1">
      <c r="B36" s="93" t="s">
        <v>30</v>
      </c>
      <c r="C36" s="93"/>
      <c r="D36" s="93"/>
      <c r="E36" s="10"/>
      <c r="F36" s="50">
        <v>310</v>
      </c>
      <c r="G36" s="59"/>
      <c r="H36" s="59"/>
      <c r="I36" s="59"/>
    </row>
    <row r="37" spans="2:9" ht="18" customHeight="1">
      <c r="B37" s="93" t="s">
        <v>31</v>
      </c>
      <c r="C37" s="93"/>
      <c r="D37" s="93"/>
      <c r="E37" s="10"/>
      <c r="F37" s="50">
        <v>320</v>
      </c>
      <c r="G37" s="9"/>
      <c r="H37" s="59"/>
      <c r="I37" s="59"/>
    </row>
    <row r="38" spans="2:9" ht="18" customHeight="1">
      <c r="B38" s="93" t="s">
        <v>32</v>
      </c>
      <c r="C38" s="93"/>
      <c r="D38" s="93"/>
      <c r="E38" s="10"/>
      <c r="F38" s="50">
        <v>330</v>
      </c>
      <c r="G38" s="9"/>
      <c r="H38" s="59"/>
      <c r="I38" s="59"/>
    </row>
    <row r="39" spans="2:9" ht="15.75" customHeight="1">
      <c r="B39" s="93" t="s">
        <v>33</v>
      </c>
      <c r="C39" s="93"/>
      <c r="D39" s="93"/>
      <c r="E39" s="10"/>
      <c r="F39" s="50">
        <v>340</v>
      </c>
      <c r="G39" s="59">
        <v>156000.4</v>
      </c>
      <c r="H39" s="59">
        <v>140000.6</v>
      </c>
      <c r="I39" s="59">
        <v>152000.4</v>
      </c>
    </row>
    <row r="40" spans="2:9" ht="18" customHeight="1">
      <c r="B40" s="93" t="s">
        <v>45</v>
      </c>
      <c r="C40" s="93"/>
      <c r="D40" s="93"/>
      <c r="E40" s="10"/>
      <c r="F40" s="50">
        <v>500</v>
      </c>
      <c r="G40" s="9"/>
      <c r="H40" s="59"/>
      <c r="I40" s="59"/>
    </row>
    <row r="41" spans="2:9" ht="15" customHeight="1">
      <c r="B41" s="83" t="s">
        <v>1</v>
      </c>
      <c r="C41" s="83"/>
      <c r="D41" s="83"/>
      <c r="E41" s="41"/>
      <c r="F41" s="50"/>
      <c r="G41" s="9"/>
      <c r="H41" s="59"/>
      <c r="I41" s="59"/>
    </row>
    <row r="42" spans="2:9" ht="29.25" customHeight="1">
      <c r="B42" s="93" t="s">
        <v>36</v>
      </c>
      <c r="C42" s="93"/>
      <c r="D42" s="93"/>
      <c r="E42" s="10"/>
      <c r="F42" s="50">
        <v>520</v>
      </c>
      <c r="G42" s="9"/>
      <c r="H42" s="59"/>
      <c r="I42" s="59"/>
    </row>
    <row r="43" spans="2:9" ht="18" customHeight="1">
      <c r="B43" s="128" t="s">
        <v>34</v>
      </c>
      <c r="C43" s="129"/>
      <c r="D43" s="92"/>
      <c r="E43" s="18"/>
      <c r="F43" s="17">
        <v>530</v>
      </c>
      <c r="G43" s="9"/>
      <c r="H43" s="59"/>
      <c r="I43" s="59"/>
    </row>
    <row r="44" spans="2:7" ht="15.75" customHeight="1">
      <c r="B44" s="8"/>
      <c r="C44" s="8"/>
      <c r="D44" s="8"/>
      <c r="E44" s="8"/>
      <c r="F44" s="1"/>
      <c r="G44" s="8"/>
    </row>
  </sheetData>
  <sheetProtection/>
  <mergeCells count="44">
    <mergeCell ref="I6:I8"/>
    <mergeCell ref="B43:D43"/>
    <mergeCell ref="B4:H4"/>
    <mergeCell ref="G6:G8"/>
    <mergeCell ref="B6:D8"/>
    <mergeCell ref="F6:F8"/>
    <mergeCell ref="E6:E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9:D9"/>
    <mergeCell ref="B10:D10"/>
    <mergeCell ref="B11:D11"/>
    <mergeCell ref="F1:H1"/>
    <mergeCell ref="G2:H2"/>
    <mergeCell ref="B12:D12"/>
    <mergeCell ref="H6:H8"/>
  </mergeCells>
  <printOptions/>
  <pageMargins left="0.1968503937007874" right="0.1968503937007874" top="0.1968503937007874" bottom="0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21"/>
  <sheetViews>
    <sheetView workbookViewId="0" topLeftCell="A13">
      <selection activeCell="L9" sqref="L9"/>
    </sheetView>
  </sheetViews>
  <sheetFormatPr defaultColWidth="9.00390625" defaultRowHeight="12.75"/>
  <cols>
    <col min="1" max="1" width="2.25390625" style="2" customWidth="1"/>
    <col min="2" max="2" width="16.875" style="2" customWidth="1"/>
    <col min="3" max="3" width="4.25390625" style="2" customWidth="1"/>
    <col min="4" max="4" width="5.375" style="2" customWidth="1"/>
    <col min="5" max="5" width="7.125" style="2" customWidth="1"/>
    <col min="6" max="6" width="13.875" style="2" customWidth="1"/>
    <col min="7" max="7" width="18.125" style="2" customWidth="1"/>
    <col min="8" max="8" width="20.25390625" style="2" customWidth="1"/>
    <col min="9" max="9" width="14.00390625" style="2" customWidth="1"/>
    <col min="10" max="10" width="17.75390625" style="2" customWidth="1"/>
    <col min="11" max="11" width="15.125" style="2" customWidth="1"/>
    <col min="12" max="12" width="14.25390625" style="2" customWidth="1"/>
    <col min="13" max="13" width="17.125" style="2" customWidth="1"/>
    <col min="14" max="14" width="15.75390625" style="2" customWidth="1"/>
    <col min="15" max="16384" width="9.125" style="2" customWidth="1"/>
  </cols>
  <sheetData>
    <row r="1" spans="2:8" ht="15">
      <c r="B1" s="78" t="s">
        <v>97</v>
      </c>
      <c r="C1" s="78"/>
      <c r="D1" s="78"/>
      <c r="E1" s="78"/>
      <c r="F1" s="78"/>
      <c r="G1" s="78"/>
      <c r="H1" s="78"/>
    </row>
    <row r="3" spans="2:14" ht="45.75" customHeight="1">
      <c r="B3" s="151" t="s">
        <v>0</v>
      </c>
      <c r="C3" s="152"/>
      <c r="D3" s="157" t="s">
        <v>76</v>
      </c>
      <c r="E3" s="160" t="s">
        <v>98</v>
      </c>
      <c r="F3" s="127" t="s">
        <v>99</v>
      </c>
      <c r="G3" s="127"/>
      <c r="H3" s="127"/>
      <c r="I3" s="127"/>
      <c r="J3" s="127"/>
      <c r="K3" s="127"/>
      <c r="L3" s="127"/>
      <c r="M3" s="127"/>
      <c r="N3" s="127"/>
    </row>
    <row r="4" spans="2:14" ht="16.5" customHeight="1">
      <c r="B4" s="153"/>
      <c r="C4" s="154"/>
      <c r="D4" s="158"/>
      <c r="E4" s="161"/>
      <c r="F4" s="147">
        <v>2018</v>
      </c>
      <c r="G4" s="148"/>
      <c r="H4" s="149"/>
      <c r="I4" s="147">
        <v>2019</v>
      </c>
      <c r="J4" s="148"/>
      <c r="K4" s="149"/>
      <c r="L4" s="147">
        <v>2020</v>
      </c>
      <c r="M4" s="148"/>
      <c r="N4" s="149"/>
    </row>
    <row r="5" spans="2:14" ht="15" customHeight="1">
      <c r="B5" s="153"/>
      <c r="C5" s="154"/>
      <c r="D5" s="158"/>
      <c r="E5" s="161"/>
      <c r="F5" s="163" t="s">
        <v>100</v>
      </c>
      <c r="G5" s="145" t="s">
        <v>2</v>
      </c>
      <c r="H5" s="146"/>
      <c r="I5" s="163" t="s">
        <v>100</v>
      </c>
      <c r="J5" s="145" t="s">
        <v>2</v>
      </c>
      <c r="K5" s="146"/>
      <c r="L5" s="163" t="s">
        <v>100</v>
      </c>
      <c r="M5" s="145" t="s">
        <v>2</v>
      </c>
      <c r="N5" s="146"/>
    </row>
    <row r="6" spans="2:14" ht="120" customHeight="1">
      <c r="B6" s="155"/>
      <c r="C6" s="156"/>
      <c r="D6" s="159"/>
      <c r="E6" s="162"/>
      <c r="F6" s="164"/>
      <c r="G6" s="48" t="s">
        <v>101</v>
      </c>
      <c r="H6" s="48" t="s">
        <v>102</v>
      </c>
      <c r="I6" s="164"/>
      <c r="J6" s="48" t="s">
        <v>101</v>
      </c>
      <c r="K6" s="48" t="s">
        <v>102</v>
      </c>
      <c r="L6" s="164"/>
      <c r="M6" s="48" t="s">
        <v>101</v>
      </c>
      <c r="N6" s="48" t="s">
        <v>102</v>
      </c>
    </row>
    <row r="7" spans="2:14" ht="66.75" customHeight="1">
      <c r="B7" s="83" t="s">
        <v>103</v>
      </c>
      <c r="C7" s="83"/>
      <c r="D7" s="10">
        <v>1</v>
      </c>
      <c r="E7" s="9" t="s">
        <v>16</v>
      </c>
      <c r="F7" s="58">
        <f>G7+H7</f>
        <v>0</v>
      </c>
      <c r="G7" s="59">
        <f>'2018'!E32+'2018'!E33+'2018'!E34+'2018'!E35</f>
        <v>0</v>
      </c>
      <c r="H7" s="9"/>
      <c r="I7" s="58">
        <f>J7+K7</f>
        <v>0</v>
      </c>
      <c r="J7" s="59">
        <f>'2019'!E32+'2019'!E33+'2019'!E34+'2019'!E35</f>
        <v>0</v>
      </c>
      <c r="K7" s="9"/>
      <c r="L7" s="58">
        <f>M7+N7</f>
        <v>0</v>
      </c>
      <c r="M7" s="59">
        <f>'2020'!E32+'2020'!E33+'2020'!E34+'2020'!E35</f>
        <v>0</v>
      </c>
      <c r="N7" s="9"/>
    </row>
    <row r="8" spans="2:14" ht="80.25" customHeight="1">
      <c r="B8" s="83" t="s">
        <v>113</v>
      </c>
      <c r="C8" s="83"/>
      <c r="D8" s="10">
        <v>2</v>
      </c>
      <c r="E8" s="9" t="s">
        <v>16</v>
      </c>
      <c r="F8" s="58">
        <f>G8+H8</f>
        <v>0</v>
      </c>
      <c r="G8" s="67"/>
      <c r="H8" s="9"/>
      <c r="I8" s="58">
        <f>J8+K8</f>
        <v>0</v>
      </c>
      <c r="J8" s="9"/>
      <c r="K8" s="9"/>
      <c r="L8" s="58">
        <f>M8+N8</f>
        <v>0</v>
      </c>
      <c r="M8" s="9"/>
      <c r="N8" s="9"/>
    </row>
    <row r="9" spans="2:14" ht="51" customHeight="1">
      <c r="B9" s="83" t="s">
        <v>104</v>
      </c>
      <c r="C9" s="83"/>
      <c r="D9" s="10">
        <v>3</v>
      </c>
      <c r="E9" s="12">
        <v>900</v>
      </c>
      <c r="F9" s="58">
        <v>5766001.7</v>
      </c>
      <c r="G9" s="59">
        <f>G7-G8</f>
        <v>0</v>
      </c>
      <c r="H9" s="59">
        <f>H7-H8</f>
        <v>0</v>
      </c>
      <c r="I9" s="58">
        <v>5805002.3</v>
      </c>
      <c r="J9" s="59">
        <f>J7-J8</f>
        <v>0</v>
      </c>
      <c r="K9" s="59">
        <f>K7-K8</f>
        <v>0</v>
      </c>
      <c r="L9" s="58">
        <v>6007001.1</v>
      </c>
      <c r="M9" s="59">
        <f>M7-M8</f>
        <v>0</v>
      </c>
      <c r="N9" s="59">
        <f>N7-N8</f>
        <v>0</v>
      </c>
    </row>
    <row r="10" spans="2:3" ht="15" customHeight="1">
      <c r="B10" s="4"/>
      <c r="C10" s="4"/>
    </row>
    <row r="11" ht="11.25" customHeight="1"/>
    <row r="12" spans="2:14" ht="33.75" customHeight="1">
      <c r="B12" s="82" t="s">
        <v>85</v>
      </c>
      <c r="C12" s="82"/>
      <c r="D12" s="82"/>
      <c r="E12" s="82"/>
      <c r="F12" s="82"/>
      <c r="G12" s="82"/>
      <c r="H12" s="82"/>
      <c r="J12" s="82" t="s">
        <v>95</v>
      </c>
      <c r="K12" s="82"/>
      <c r="L12" s="82"/>
      <c r="M12" s="82"/>
      <c r="N12" s="82"/>
    </row>
    <row r="13" spans="2:12" ht="20.25" customHeight="1">
      <c r="B13" s="30"/>
      <c r="C13" s="30"/>
      <c r="D13" s="30"/>
      <c r="J13" s="30"/>
      <c r="K13" s="30"/>
      <c r="L13" s="30"/>
    </row>
    <row r="14" spans="2:14" ht="30.75" customHeight="1">
      <c r="B14" s="150" t="s">
        <v>0</v>
      </c>
      <c r="C14" s="150"/>
      <c r="D14" s="150"/>
      <c r="E14" s="150"/>
      <c r="F14" s="9" t="s">
        <v>89</v>
      </c>
      <c r="G14" s="10" t="s">
        <v>90</v>
      </c>
      <c r="I14" s="165" t="s">
        <v>0</v>
      </c>
      <c r="J14" s="166"/>
      <c r="K14" s="166"/>
      <c r="L14" s="166"/>
      <c r="M14" s="9" t="s">
        <v>89</v>
      </c>
      <c r="N14" s="10" t="s">
        <v>96</v>
      </c>
    </row>
    <row r="15" spans="2:14" ht="30.75" customHeight="1">
      <c r="B15" s="83" t="s">
        <v>86</v>
      </c>
      <c r="C15" s="83"/>
      <c r="D15" s="83"/>
      <c r="E15" s="83"/>
      <c r="F15" s="47" t="s">
        <v>91</v>
      </c>
      <c r="G15" s="10"/>
      <c r="I15" s="86" t="s">
        <v>83</v>
      </c>
      <c r="J15" s="87"/>
      <c r="K15" s="87"/>
      <c r="L15" s="87"/>
      <c r="M15" s="47" t="s">
        <v>91</v>
      </c>
      <c r="N15" s="10">
        <v>0</v>
      </c>
    </row>
    <row r="16" spans="2:14" ht="54" customHeight="1">
      <c r="B16" s="83" t="s">
        <v>87</v>
      </c>
      <c r="C16" s="83"/>
      <c r="D16" s="83"/>
      <c r="E16" s="83"/>
      <c r="F16" s="47" t="s">
        <v>93</v>
      </c>
      <c r="G16" s="10">
        <v>0</v>
      </c>
      <c r="I16" s="86" t="s">
        <v>112</v>
      </c>
      <c r="J16" s="87"/>
      <c r="K16" s="87"/>
      <c r="L16" s="87"/>
      <c r="M16" s="47" t="s">
        <v>93</v>
      </c>
      <c r="N16" s="10">
        <v>0</v>
      </c>
    </row>
    <row r="17" spans="2:14" ht="28.5" customHeight="1">
      <c r="B17" s="83" t="s">
        <v>88</v>
      </c>
      <c r="C17" s="83"/>
      <c r="D17" s="83"/>
      <c r="E17" s="83"/>
      <c r="F17" s="47" t="s">
        <v>92</v>
      </c>
      <c r="G17" s="10">
        <v>0</v>
      </c>
      <c r="I17" s="86" t="s">
        <v>84</v>
      </c>
      <c r="J17" s="87"/>
      <c r="K17" s="87"/>
      <c r="L17" s="87"/>
      <c r="M17" s="47" t="s">
        <v>92</v>
      </c>
      <c r="N17" s="10">
        <v>0</v>
      </c>
    </row>
    <row r="18" spans="2:7" ht="28.5" customHeight="1" hidden="1">
      <c r="B18" s="83"/>
      <c r="C18" s="83"/>
      <c r="D18" s="83"/>
      <c r="E18" s="83"/>
      <c r="F18" s="47"/>
      <c r="G18" s="10"/>
    </row>
    <row r="19" spans="2:7" ht="29.25" customHeight="1">
      <c r="B19" s="83" t="s">
        <v>82</v>
      </c>
      <c r="C19" s="83"/>
      <c r="D19" s="83"/>
      <c r="E19" s="83"/>
      <c r="F19" s="47" t="s">
        <v>94</v>
      </c>
      <c r="G19" s="10">
        <v>0</v>
      </c>
    </row>
    <row r="20" spans="2:7" ht="29.25" customHeight="1" hidden="1">
      <c r="B20" s="150"/>
      <c r="C20" s="150"/>
      <c r="D20" s="150"/>
      <c r="E20" s="150"/>
      <c r="F20" s="46"/>
      <c r="G20" s="10"/>
    </row>
    <row r="21" spans="2:8" s="8" customFormat="1" ht="28.5" customHeight="1">
      <c r="B21" s="2"/>
      <c r="C21" s="2"/>
      <c r="D21" s="2"/>
      <c r="E21" s="2"/>
      <c r="F21" s="2"/>
      <c r="G21" s="2"/>
      <c r="H21" s="2"/>
    </row>
    <row r="22" ht="22.5" customHeight="1"/>
    <row r="23" ht="16.5" customHeight="1"/>
    <row r="24" ht="43.5" customHeight="1"/>
    <row r="25" ht="28.5" customHeight="1"/>
    <row r="26" ht="68.25" customHeight="1"/>
    <row r="27" ht="28.5" customHeight="1"/>
  </sheetData>
  <sheetProtection/>
  <mergeCells count="30">
    <mergeCell ref="B17:E17"/>
    <mergeCell ref="B19:E19"/>
    <mergeCell ref="B20:E20"/>
    <mergeCell ref="L4:N4"/>
    <mergeCell ref="I5:I6"/>
    <mergeCell ref="J5:K5"/>
    <mergeCell ref="L5:L6"/>
    <mergeCell ref="M5:N5"/>
    <mergeCell ref="I17:L17"/>
    <mergeCell ref="I14:L14"/>
    <mergeCell ref="B1:H1"/>
    <mergeCell ref="B3:C6"/>
    <mergeCell ref="D3:D6"/>
    <mergeCell ref="E3:E6"/>
    <mergeCell ref="F5:F6"/>
    <mergeCell ref="I15:L15"/>
    <mergeCell ref="B12:H12"/>
    <mergeCell ref="J12:N12"/>
    <mergeCell ref="B7:C7"/>
    <mergeCell ref="B8:C8"/>
    <mergeCell ref="G5:H5"/>
    <mergeCell ref="F3:N3"/>
    <mergeCell ref="F4:H4"/>
    <mergeCell ref="I4:K4"/>
    <mergeCell ref="B18:E18"/>
    <mergeCell ref="I16:L16"/>
    <mergeCell ref="B14:E14"/>
    <mergeCell ref="B15:E15"/>
    <mergeCell ref="B16:E16"/>
    <mergeCell ref="B9:C9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школа</cp:lastModifiedBy>
  <cp:lastPrinted>2018-01-17T06:18:20Z</cp:lastPrinted>
  <dcterms:created xsi:type="dcterms:W3CDTF">2010-08-09T11:23:33Z</dcterms:created>
  <dcterms:modified xsi:type="dcterms:W3CDTF">2018-01-17T06:20:38Z</dcterms:modified>
  <cp:category/>
  <cp:version/>
  <cp:contentType/>
  <cp:contentStatus/>
</cp:coreProperties>
</file>