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2019 - Содержание учреждений" sheetId="1" r:id="rId1"/>
  </sheets>
  <definedNames>
    <definedName name="_xlnm.Print_Area" localSheetId="0">'2019 - Содержание учреждений'!$A$1:$DN$14</definedName>
  </definedNames>
  <calcPr fullCalcOnLoad="1"/>
</workbook>
</file>

<file path=xl/sharedStrings.xml><?xml version="1.0" encoding="utf-8"?>
<sst xmlns="http://schemas.openxmlformats.org/spreadsheetml/2006/main" count="585" uniqueCount="267">
  <si>
    <t>340200</t>
  </si>
  <si>
    <t>221200</t>
  </si>
  <si>
    <t>290080</t>
  </si>
  <si>
    <t>Коммунальные услуги</t>
  </si>
  <si>
    <t>211400</t>
  </si>
  <si>
    <t>ИНН</t>
  </si>
  <si>
    <t>Прочие мероприятия в рамках текущей деятельности</t>
  </si>
  <si>
    <t>Обязательное государственное страхование сотрудников</t>
  </si>
  <si>
    <t>Обслуживание пожарной сигнализации</t>
  </si>
  <si>
    <t>226000</t>
  </si>
  <si>
    <t>УЧРЕЖДЕНИЯ : УЧРЕЖДЕНИЯ: LOCALCODE</t>
  </si>
  <si>
    <t>Социальное обеспечение</t>
  </si>
  <si>
    <t>Школы</t>
  </si>
  <si>
    <t>225220</t>
  </si>
  <si>
    <t>Спецсвязь</t>
  </si>
  <si>
    <t>260000</t>
  </si>
  <si>
    <t>224100</t>
  </si>
  <si>
    <t>Денежная компенсация донорам крови взамен бесплатного питания</t>
  </si>
  <si>
    <t>Текущий ремонт транспортных средств</t>
  </si>
  <si>
    <t>226030</t>
  </si>
  <si>
    <t>Пересылка почтовых отправлений</t>
  </si>
  <si>
    <t>300000</t>
  </si>
  <si>
    <t>Денежная компенсация взамен комплекта одежды и обуви, мягкого инвентаря и оборудования выпускникам детям-сиротам</t>
  </si>
  <si>
    <t>Текущий ремонт оборудования и инвентаря</t>
  </si>
  <si>
    <t>Представительские расходы</t>
  </si>
  <si>
    <t>ДАННАЯ ФОРМА ЗАПОЛНЯЕТСЯ В РУБЛЯХ</t>
  </si>
  <si>
    <t>340610</t>
  </si>
  <si>
    <t>000000</t>
  </si>
  <si>
    <t>226060</t>
  </si>
  <si>
    <t>Установка охранной пожарной сигнализации, локально-вычислительной сети, системы видеонаблюдения</t>
  </si>
  <si>
    <t>Пособия по социальной помощи населению</t>
  </si>
  <si>
    <t>261000</t>
  </si>
  <si>
    <t>УТВЕРЖДЕНИЕ</t>
  </si>
  <si>
    <t>225100</t>
  </si>
  <si>
    <t>На личные расходы детям – сиротам и детям, оставшимся без попечения родителей, являющихся воспитанниками (обучающимися) детских домов, детских домов школ и школ-интернатов.</t>
  </si>
  <si>
    <t>210000</t>
  </si>
  <si>
    <t>Единовременное денежное пособие детям-сиротам, выпускникам государственных общеобразовательных организаций РМ</t>
  </si>
  <si>
    <t>340800</t>
  </si>
  <si>
    <t>3401100</t>
  </si>
  <si>
    <t>223200</t>
  </si>
  <si>
    <t>213400</t>
  </si>
  <si>
    <t>Изготовление бланков</t>
  </si>
  <si>
    <t>226090</t>
  </si>
  <si>
    <t>Средства личной гигиены воспитанникам образовательных организаций, имеющих интернат, и учреждений социальной защиты населения интернатного типа</t>
  </si>
  <si>
    <t>221300</t>
  </si>
  <si>
    <t>Командировочные (найм жилых помещений)</t>
  </si>
  <si>
    <t>262500</t>
  </si>
  <si>
    <t>Расходы на ремонт автотранспорта, осуществляемого собственными силами</t>
  </si>
  <si>
    <t>Прочие выплаты</t>
  </si>
  <si>
    <t>290000</t>
  </si>
  <si>
    <t>Федеральный комплект учебников</t>
  </si>
  <si>
    <t>340300</t>
  </si>
  <si>
    <t>УЧРЕЖДЕНИЯ : Наименование</t>
  </si>
  <si>
    <t>310900</t>
  </si>
  <si>
    <t>Подписка на периодику для библиотек системы Минкультуры РМ</t>
  </si>
  <si>
    <t>Поступление нефинансовых активов</t>
  </si>
  <si>
    <t>Учебно-тренировочные сборы</t>
  </si>
  <si>
    <t>262000</t>
  </si>
  <si>
    <t>226100</t>
  </si>
  <si>
    <t>- государственных (муниципальных) служащих государственных (муниципальных) учреждений</t>
  </si>
  <si>
    <t>211000</t>
  </si>
  <si>
    <t>Прочие услуги по содержанию имущества</t>
  </si>
  <si>
    <t>224200</t>
  </si>
  <si>
    <t>Единовременное денежное пособие детям-сиротам, выпускникам государственных профессиональных образовательных организаций</t>
  </si>
  <si>
    <t>290030</t>
  </si>
  <si>
    <t>Земельный налог</t>
  </si>
  <si>
    <t>226130</t>
  </si>
  <si>
    <t>Начисления на выплаты по оплате труда</t>
  </si>
  <si>
    <t>Начисления на выплаты по оплате труда прочих категорий работников государственных (муниципальных) учреждений</t>
  </si>
  <si>
    <t>212500</t>
  </si>
  <si>
    <t>Питание в соответствии с заключеными договорами</t>
  </si>
  <si>
    <t>Стирка и химчистка белья и постельных принадлежностей</t>
  </si>
  <si>
    <t>Начисления на выплаты по оплате труда (страховые взносы на санкурлечение)</t>
  </si>
  <si>
    <t>263000</t>
  </si>
  <si>
    <t>290060</t>
  </si>
  <si>
    <t>Капитальный ремонт зданий и сооружений</t>
  </si>
  <si>
    <t>212000</t>
  </si>
  <si>
    <t>Остальные прочие выплаты</t>
  </si>
  <si>
    <t>- страховые взносы на санкурлечение</t>
  </si>
  <si>
    <t>Стоянка служебного автотранспорта</t>
  </si>
  <si>
    <t>Прочие транспортные услуги</t>
  </si>
  <si>
    <t>=[221100]+[221200]+[221300]+[221400]</t>
  </si>
  <si>
    <t>=[262100]+[262200]+[262300]+[262400]+[262500]+[262600]+[262700]+[262800]+[262900]</t>
  </si>
  <si>
    <t>Продукты питания</t>
  </si>
  <si>
    <t>=[226010]+[226020]+[226021]+[226030]+[226040]+[226050]+[226051]+[226052]+[226060]+[226070]+[226080]+[226090]+[226100]+[226110]+[226120]+[226130]+[226140]</t>
  </si>
  <si>
    <t>Пенсии, пособия и выплаты по пенсионному, социальному и медицинскому страхованию населения</t>
  </si>
  <si>
    <t>Оплата труда и начисления на выплаты по оплате труда</t>
  </si>
  <si>
    <t>Работы, услуги по содержанию имущества</t>
  </si>
  <si>
    <t>Наименование</t>
  </si>
  <si>
    <t>340900</t>
  </si>
  <si>
    <t>290090</t>
  </si>
  <si>
    <t>223300</t>
  </si>
  <si>
    <t>=[223100]+[223200]+[223300]+[223400]+[223500]+[223900]</t>
  </si>
  <si>
    <t>Заработная плата прочих категорий работников государственных (муниципальных) учреждений</t>
  </si>
  <si>
    <t>Проведение ЕГЭ</t>
  </si>
  <si>
    <t>226010</t>
  </si>
  <si>
    <t>262600</t>
  </si>
  <si>
    <t>225230</t>
  </si>
  <si>
    <t>340400</t>
  </si>
  <si>
    <t>221400</t>
  </si>
  <si>
    <t>=[221000]+[222000]+[223000]+[224000]+[225000]+[226000]</t>
  </si>
  <si>
    <t>213000</t>
  </si>
  <si>
    <t>290100</t>
  </si>
  <si>
    <t>Приобретение мягкого инвентаря и обмундирования</t>
  </si>
  <si>
    <t>Оплата труда по договорам</t>
  </si>
  <si>
    <t>=[200000]+[300000]</t>
  </si>
  <si>
    <t>УЧРЕЖДЕНИЯ : Код</t>
  </si>
  <si>
    <t>262100</t>
  </si>
  <si>
    <t>211100</t>
  </si>
  <si>
    <t/>
  </si>
  <si>
    <t>226040</t>
  </si>
  <si>
    <t>Увеличение стоимости нематериальных активов</t>
  </si>
  <si>
    <t>222900</t>
  </si>
  <si>
    <t>310500</t>
  </si>
  <si>
    <t>Денежная компенсация за вещевое имущество и денежная компенсация взамен продовольственного пайка</t>
  </si>
  <si>
    <t>Учебные принадлежности воспитанникам образовательных организаций, имеющих интернат</t>
  </si>
  <si>
    <t>Арендная плата за пользование имуществом</t>
  </si>
  <si>
    <t>224300</t>
  </si>
  <si>
    <t>Приобретение научной литературы аспирантам</t>
  </si>
  <si>
    <t>310000</t>
  </si>
  <si>
    <t>Муниципальное бюджетное общеобразовательное учреждение "Краснопольская основная общеобразовательная школа"</t>
  </si>
  <si>
    <t>212600</t>
  </si>
  <si>
    <t>19</t>
  </si>
  <si>
    <t>226070</t>
  </si>
  <si>
    <t>Книги, кроме обновления библиотечного фонда</t>
  </si>
  <si>
    <t>=[213100]+[213200]+[213300]+[213400]</t>
  </si>
  <si>
    <t>Учреждения</t>
  </si>
  <si>
    <t>Стипендии</t>
  </si>
  <si>
    <t>212100</t>
  </si>
  <si>
    <t>Обновление библиотечного фонда системы Минкультуры РМ в библиотеках</t>
  </si>
  <si>
    <t>340650</t>
  </si>
  <si>
    <t>223900</t>
  </si>
  <si>
    <t>225300</t>
  </si>
  <si>
    <t>Возмещение затрат учреждениям здравоохранения на оказание медицинской помощи сотрудникам органов противопожарной службы финансируемых из республиканского бюджета</t>
  </si>
  <si>
    <t>220000</t>
  </si>
  <si>
    <t>Интернет</t>
  </si>
  <si>
    <t>ГСМ</t>
  </si>
  <si>
    <t>Бюджет Торбеевского района</t>
  </si>
  <si>
    <t>Приобретение дезинфекционных средств учреждениями здравоохранения</t>
  </si>
  <si>
    <t>223400</t>
  </si>
  <si>
    <t>Содержание помещений</t>
  </si>
  <si>
    <t>Категория:</t>
  </si>
  <si>
    <t>290010</t>
  </si>
  <si>
    <t>Транспортные услуги</t>
  </si>
  <si>
    <t>226110</t>
  </si>
  <si>
    <t>262700</t>
  </si>
  <si>
    <t>213100</t>
  </si>
  <si>
    <t>Оплата канализации</t>
  </si>
  <si>
    <t>Страхование (включая ОСАГО)</t>
  </si>
  <si>
    <t>340500</t>
  </si>
  <si>
    <t>Приобретение оборудования</t>
  </si>
  <si>
    <t>Оплата работ, услуг</t>
  </si>
  <si>
    <t>290040</t>
  </si>
  <si>
    <t>226052</t>
  </si>
  <si>
    <t>- прочих категорий работников государственных (муниципальных) учреждений</t>
  </si>
  <si>
    <t>224900</t>
  </si>
  <si>
    <t>262200</t>
  </si>
  <si>
    <t>340000</t>
  </si>
  <si>
    <t>221000</t>
  </si>
  <si>
    <t>Аренда земли</t>
  </si>
  <si>
    <t>Аренда прочего имущества</t>
  </si>
  <si>
    <t>Оплата потребления котельно-печного топлива</t>
  </si>
  <si>
    <t>226140</t>
  </si>
  <si>
    <t>На приобретение учебной литературы и письменных принадлежностей детям-сиротам до окончания обучения в профессиональных образовательных организациях</t>
  </si>
  <si>
    <t>Оплата потребления электрической энергии</t>
  </si>
  <si>
    <t>Денежное вознаграждение донорам, сдавшим безвозмездно компоненты крови</t>
  </si>
  <si>
    <t>310600</t>
  </si>
  <si>
    <t>226021</t>
  </si>
  <si>
    <t>=[340100]+[340200]+[340300]+[340400]+[340500]+[340610]+[340650]+[340700]+[340800]+[340900]+[3401000]+[3401100]</t>
  </si>
  <si>
    <t>Пенсии, пособия, выплачиваемые организациями сектора государственного управления</t>
  </si>
  <si>
    <t>Налог на имущество</t>
  </si>
  <si>
    <t>Медикаменты</t>
  </si>
  <si>
    <t>Учебно-наглядные пособия</t>
  </si>
  <si>
    <t>Увеличение стоимости материальных запасов</t>
  </si>
  <si>
    <t>Заработная плата</t>
  </si>
  <si>
    <t>Прочие работы, услуги</t>
  </si>
  <si>
    <t>=[290010]+[290020]+[290030]+[290040]+[290050]+[290060]+[290070]+[290080]+[290090]+[290100]</t>
  </si>
  <si>
    <t>290070</t>
  </si>
  <si>
    <t>310100</t>
  </si>
  <si>
    <t>212700</t>
  </si>
  <si>
    <t>Прочие основные средства</t>
  </si>
  <si>
    <t>Подписка на периодику</t>
  </si>
  <si>
    <t>225210</t>
  </si>
  <si>
    <t>Прочие расходы</t>
  </si>
  <si>
    <t>Создание нового и прокат текущего репертуара для театров</t>
  </si>
  <si>
    <t>225900</t>
  </si>
  <si>
    <t>226051</t>
  </si>
  <si>
    <t>Прочие материальные запасы</t>
  </si>
  <si>
    <t>1321115809</t>
  </si>
  <si>
    <t>222000</t>
  </si>
  <si>
    <t>Итого расходы</t>
  </si>
  <si>
    <t>225400</t>
  </si>
  <si>
    <t>Оплата отопления и технологических нужд</t>
  </si>
  <si>
    <t>Подписка на периодику для библиотек (за исключением библиотек системы Минкультуры РМ)</t>
  </si>
  <si>
    <t>226020</t>
  </si>
  <si>
    <t>=[210000]+[220000]+[260000]+[290000]</t>
  </si>
  <si>
    <t>Ежемесячное денежное пособие при отсутствии горячего питания в государственных образовательных организациях, осуществляющих образовательную деятельность по имеющим государственную аккредитацию образовательным  программам средненго профессионального образования</t>
  </si>
  <si>
    <t>223500</t>
  </si>
  <si>
    <t>Транспортный налог</t>
  </si>
  <si>
    <t>Учебники и учебные пособия в школьных библиотеках (за исключением федерального комплекта учебников)</t>
  </si>
  <si>
    <t>=[224100]+[224200]+[224300]+[224900]</t>
  </si>
  <si>
    <t>262800</t>
  </si>
  <si>
    <t>200000</t>
  </si>
  <si>
    <t>226050</t>
  </si>
  <si>
    <t>223000</t>
  </si>
  <si>
    <t>Прочие коммунальные услуги</t>
  </si>
  <si>
    <t>213200</t>
  </si>
  <si>
    <t>XXXXX</t>
  </si>
  <si>
    <t>Услуги связи</t>
  </si>
  <si>
    <t>Остальные прочие расходы</t>
  </si>
  <si>
    <t>221100</t>
  </si>
  <si>
    <t>=[261000]+[262000]+[263000]</t>
  </si>
  <si>
    <t>262300</t>
  </si>
  <si>
    <t>Расходы</t>
  </si>
  <si>
    <t>Увеличение стоимости основных средств</t>
  </si>
  <si>
    <t>340100</t>
  </si>
  <si>
    <t>Депутатские</t>
  </si>
  <si>
    <t>Бюджет:</t>
  </si>
  <si>
    <t>310700</t>
  </si>
  <si>
    <t>Оплата вневедомственной охраны</t>
  </si>
  <si>
    <t>226080</t>
  </si>
  <si>
    <t>Форма 9. Бюджетные ассигнования на исполнение действующих расходных обязательств по финансовому обеспечению деятельности государственных (муниципальных) учреждений</t>
  </si>
  <si>
    <t>-  прочих категорий работников государственных (муниципальных) учреждений</t>
  </si>
  <si>
    <t>320000</t>
  </si>
  <si>
    <t>Аренда транспортных средств</t>
  </si>
  <si>
    <t>310200</t>
  </si>
  <si>
    <t>224000</t>
  </si>
  <si>
    <t>Оплата услуг телефонной связи (включая установку телефона)</t>
  </si>
  <si>
    <t>212800</t>
  </si>
  <si>
    <t>=[222100]+[222900]</t>
  </si>
  <si>
    <t>Приобретение бланковой документации</t>
  </si>
  <si>
    <t>=[310000]+[320000]+[340000]</t>
  </si>
  <si>
    <t>Оплата водоснабжения</t>
  </si>
  <si>
    <t>- работников учреждений, повышение оплаты труда которых предусмотрено Указами Президента РФ от 7.05.2012 г. №597, от 1.06.2012 г. №761,  от 28.12.2012г. №1688</t>
  </si>
  <si>
    <t>222100</t>
  </si>
  <si>
    <t>Командировочные (суточные)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</si>
  <si>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</si>
  <si>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Аренда помещений, сооружений</t>
  </si>
  <si>
    <t>Оплата потребления газа</t>
  </si>
  <si>
    <t>290020</t>
  </si>
  <si>
    <t>225500</t>
  </si>
  <si>
    <t>226120</t>
  </si>
  <si>
    <t>=[310100]+[310200]+[310500]+[310600]+[310610]+[310700]+[310900]</t>
  </si>
  <si>
    <t>Код</t>
  </si>
  <si>
    <t>Командировочные (транспортные расходы)</t>
  </si>
  <si>
    <t>225000</t>
  </si>
  <si>
    <t>Заработная плата работников учреждений, повышение оплаты труда которых предусмотрено Указами Президента РФ от 7.05.2012 г. №597, от 1.06.2012 г. №761,  от 28.12.2012г. №1688</t>
  </si>
  <si>
    <t>Начисления на выплаты по оплате труда государственных (муниципальных) служащих государственных (муниципальных) учреждений</t>
  </si>
  <si>
    <t>Повышение квалификации</t>
  </si>
  <si>
    <t>Начисления на выплаты по оплате труда работников учреждений, повышение оплаты труда которых предусмотрено Указами Президента РФ от 7.05.2012 г. №597, от 1.06.2012 г. №761,  от 28.12.2012г. №1688</t>
  </si>
  <si>
    <t>290050</t>
  </si>
  <si>
    <t>3401000</t>
  </si>
  <si>
    <t>=[225100]+[225210]+[225220]+[225230]+[225300]+[225400]+[225500]+[225900]</t>
  </si>
  <si>
    <t>262900</t>
  </si>
  <si>
    <t>Прочие налоги и сборы</t>
  </si>
  <si>
    <t>Санкурлечение</t>
  </si>
  <si>
    <t>213300</t>
  </si>
  <si>
    <t>340700</t>
  </si>
  <si>
    <t>223100</t>
  </si>
  <si>
    <t>=[211000]+[212000]+[213000]</t>
  </si>
  <si>
    <t>310610</t>
  </si>
  <si>
    <t>Текущий ремонт зданий, сооружений и помещений</t>
  </si>
  <si>
    <t>Моющие средства для стирки белья</t>
  </si>
  <si>
    <t>=[212100]+[212500]+[212600]+[212700]+[212800]</t>
  </si>
  <si>
    <t>=[211100]+[211200]+[211400]</t>
  </si>
  <si>
    <t>262400</t>
  </si>
  <si>
    <t>Госстандарт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</si>
</sst>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0"/>
  </numFmts>
  <fonts count="50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name val="Times New Roman"/>
      <family val="2"/>
    </font>
    <font>
      <sz val="11"/>
      <color indexed="19"/>
      <name val="Calibri"/>
      <family val="0"/>
    </font>
    <font>
      <b/>
      <sz val="11"/>
      <name val="Times New Roman"/>
      <family val="0"/>
    </font>
    <font>
      <b/>
      <sz val="11"/>
      <color indexed="10"/>
      <name val="Times New Roman"/>
      <family val="2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12"/>
      <name val="Times New Roman"/>
      <family val="2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i/>
      <sz val="11"/>
      <color indexed="59"/>
      <name val="Times New Roman"/>
      <family val="2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9"/>
      <name val="Times New Roman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21" borderId="0" applyNumberFormat="0" applyBorder="0" applyAlignment="0" applyProtection="0"/>
    <xf numFmtId="0" fontId="3" fillId="32" borderId="0" applyNumberFormat="0" applyBorder="0" applyAlignment="0" applyProtection="0"/>
    <xf numFmtId="0" fontId="16" fillId="33" borderId="1" applyNumberFormat="0" applyAlignment="0" applyProtection="0"/>
    <xf numFmtId="0" fontId="19" fillId="30" borderId="2" applyNumberFormat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13" borderId="1" applyNumberFormat="0" applyAlignment="0" applyProtection="0"/>
    <xf numFmtId="0" fontId="11" fillId="0" borderId="6" applyNumberFormat="0" applyFill="0" applyAlignment="0" applyProtection="0"/>
    <xf numFmtId="0" fontId="7" fillId="34" borderId="0" applyNumberFormat="0" applyBorder="0" applyAlignment="0" applyProtection="0"/>
    <xf numFmtId="0" fontId="0" fillId="3" borderId="7" applyNumberFormat="0" applyFont="0" applyAlignment="0" applyProtection="0"/>
    <xf numFmtId="0" fontId="17" fillId="33" borderId="8" applyNumberFormat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0" applyNumberFormat="0" applyAlignment="0" applyProtection="0"/>
    <xf numFmtId="0" fontId="36" fillId="42" borderId="11" applyNumberFormat="0" applyAlignment="0" applyProtection="0"/>
    <xf numFmtId="0" fontId="37" fillId="42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43" borderId="16" applyNumberFormat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7" borderId="0" applyNumberFormat="0" applyBorder="0" applyAlignment="0" applyProtection="0"/>
  </cellStyleXfs>
  <cellXfs count="23">
    <xf numFmtId="0" fontId="0" fillId="0" borderId="0" xfId="0" applyAlignment="1">
      <alignment/>
    </xf>
    <xf numFmtId="49" fontId="6" fillId="4" borderId="7" xfId="0" applyNumberFormat="1" applyFont="1" applyFill="1" applyBorder="1" applyAlignment="1">
      <alignment horizontal="right" vertical="center"/>
    </xf>
    <xf numFmtId="0" fontId="22" fillId="3" borderId="19" xfId="0" applyFont="1" applyFill="1" applyBorder="1" applyAlignment="1" applyProtection="1">
      <alignment horizontal="center" vertical="center" wrapText="1"/>
      <protection locked="0"/>
    </xf>
    <xf numFmtId="49" fontId="6" fillId="4" borderId="7" xfId="0" applyNumberFormat="1" applyFont="1" applyFill="1" applyBorder="1" applyAlignment="1">
      <alignment horizontal="left" vertical="top" wrapText="1"/>
    </xf>
    <xf numFmtId="0" fontId="6" fillId="0" borderId="0" xfId="0" applyFont="1" applyAlignment="1" applyProtection="1">
      <alignment/>
      <protection locked="0"/>
    </xf>
    <xf numFmtId="49" fontId="6" fillId="33" borderId="7" xfId="0" applyNumberFormat="1" applyFont="1" applyFill="1" applyBorder="1" applyAlignment="1">
      <alignment/>
    </xf>
    <xf numFmtId="49" fontId="6" fillId="4" borderId="7" xfId="0" applyNumberFormat="1" applyFont="1" applyFill="1" applyBorder="1" applyAlignment="1">
      <alignment/>
    </xf>
    <xf numFmtId="4" fontId="8" fillId="3" borderId="19" xfId="0" applyNumberFormat="1" applyFont="1" applyFill="1" applyBorder="1" applyAlignment="1">
      <alignment/>
    </xf>
    <xf numFmtId="0" fontId="15" fillId="33" borderId="0" xfId="0" applyFont="1" applyFill="1" applyAlignment="1" applyProtection="1">
      <alignment/>
      <protection locked="0"/>
    </xf>
    <xf numFmtId="49" fontId="18" fillId="33" borderId="7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9" fontId="6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right" vertical="center"/>
    </xf>
    <xf numFmtId="49" fontId="6" fillId="4" borderId="20" xfId="0" applyNumberFormat="1" applyFont="1" applyFill="1" applyBorder="1" applyAlignment="1">
      <alignment/>
    </xf>
    <xf numFmtId="49" fontId="6" fillId="0" borderId="21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4" fontId="8" fillId="48" borderId="19" xfId="0" applyNumberFormat="1" applyFont="1" applyFill="1" applyBorder="1" applyAlignment="1">
      <alignment/>
    </xf>
    <xf numFmtId="0" fontId="22" fillId="48" borderId="19" xfId="0" applyFont="1" applyFill="1" applyBorder="1" applyAlignment="1" applyProtection="1">
      <alignment horizontal="center" vertical="center" wrapText="1"/>
      <protection locked="0"/>
    </xf>
    <xf numFmtId="0" fontId="22" fillId="49" borderId="19" xfId="0" applyFont="1" applyFill="1" applyBorder="1" applyAlignment="1" applyProtection="1">
      <alignment horizontal="center" vertical="center" wrapText="1"/>
      <protection locked="0"/>
    </xf>
    <xf numFmtId="0" fontId="22" fillId="12" borderId="19" xfId="0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1"/>
  <sheetViews>
    <sheetView tabSelected="1" view="pageBreakPreview" zoomScale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11.00390625" style="0" customWidth="1"/>
    <col min="2" max="2" width="12.7109375" style="0" customWidth="1"/>
    <col min="3" max="3" width="58.57421875" style="0" customWidth="1"/>
    <col min="4" max="11" width="15.7109375" style="0" customWidth="1"/>
    <col min="12" max="15" width="15.7109375" style="0" hidden="1" customWidth="1"/>
    <col min="16" max="17" width="15.7109375" style="0" customWidth="1"/>
    <col min="18" max="19" width="15.7109375" style="0" hidden="1" customWidth="1"/>
    <col min="20" max="24" width="15.7109375" style="0" customWidth="1"/>
    <col min="25" max="26" width="15.7109375" style="0" hidden="1" customWidth="1"/>
    <col min="27" max="28" width="15.7109375" style="0" customWidth="1"/>
    <col min="29" max="29" width="15.7109375" style="0" hidden="1" customWidth="1"/>
    <col min="30" max="35" width="15.7109375" style="0" customWidth="1"/>
    <col min="36" max="41" width="15.7109375" style="0" hidden="1" customWidth="1"/>
    <col min="42" max="45" width="15.7109375" style="0" customWidth="1"/>
    <col min="46" max="46" width="15.7109375" style="0" hidden="1" customWidth="1"/>
    <col min="47" max="47" width="15.7109375" style="0" customWidth="1"/>
    <col min="48" max="48" width="15.7109375" style="0" hidden="1" customWidth="1"/>
    <col min="49" max="49" width="15.7109375" style="0" customWidth="1"/>
    <col min="50" max="50" width="15.7109375" style="0" hidden="1" customWidth="1"/>
    <col min="51" max="53" width="15.7109375" style="0" customWidth="1"/>
    <col min="54" max="54" width="15.7109375" style="0" hidden="1" customWidth="1"/>
    <col min="55" max="55" width="15.7109375" style="0" customWidth="1"/>
    <col min="56" max="56" width="15.7109375" style="0" hidden="1" customWidth="1"/>
    <col min="57" max="57" width="15.7109375" style="0" customWidth="1"/>
    <col min="58" max="61" width="15.7109375" style="0" hidden="1" customWidth="1"/>
    <col min="62" max="63" width="15.7109375" style="0" customWidth="1"/>
    <col min="64" max="65" width="15.7109375" style="0" hidden="1" customWidth="1"/>
    <col min="66" max="66" width="15.7109375" style="0" customWidth="1"/>
    <col min="67" max="67" width="15.7109375" style="0" hidden="1" customWidth="1"/>
    <col min="68" max="68" width="15.7109375" style="0" customWidth="1"/>
    <col min="69" max="71" width="15.7109375" style="0" hidden="1" customWidth="1"/>
    <col min="72" max="72" width="25.7109375" style="0" hidden="1" customWidth="1"/>
    <col min="73" max="75" width="15.7109375" style="0" hidden="1" customWidth="1"/>
    <col min="76" max="76" width="18.140625" style="0" hidden="1" customWidth="1"/>
    <col min="77" max="77" width="17.421875" style="0" hidden="1" customWidth="1"/>
    <col min="78" max="81" width="15.7109375" style="0" hidden="1" customWidth="1"/>
    <col min="82" max="85" width="15.7109375" style="0" customWidth="1"/>
    <col min="86" max="89" width="15.7109375" style="0" hidden="1" customWidth="1"/>
    <col min="90" max="95" width="15.7109375" style="0" customWidth="1"/>
    <col min="96" max="97" width="15.7109375" style="0" hidden="1" customWidth="1"/>
    <col min="98" max="100" width="15.7109375" style="0" customWidth="1"/>
    <col min="101" max="102" width="15.7109375" style="0" hidden="1" customWidth="1"/>
    <col min="103" max="103" width="15.7109375" style="0" customWidth="1"/>
    <col min="104" max="106" width="15.7109375" style="0" hidden="1" customWidth="1"/>
    <col min="107" max="107" width="15.7109375" style="0" customWidth="1"/>
    <col min="108" max="112" width="15.7109375" style="0" hidden="1" customWidth="1"/>
    <col min="113" max="113" width="15.57421875" style="0" customWidth="1"/>
    <col min="114" max="114" width="15.57421875" style="0" hidden="1" customWidth="1"/>
    <col min="115" max="115" width="11.7109375" style="0" customWidth="1"/>
    <col min="116" max="116" width="8.8515625" style="0" customWidth="1"/>
    <col min="117" max="117" width="15.57421875" style="0" customWidth="1"/>
  </cols>
  <sheetData>
    <row r="1" spans="1:117" ht="13.5" customHeight="1">
      <c r="A1" s="8" t="s">
        <v>221</v>
      </c>
      <c r="B1" s="12"/>
      <c r="C1" s="5"/>
      <c r="D1" s="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</row>
    <row r="2" spans="1:117" ht="13.5" customHeight="1">
      <c r="A2" s="10" t="s">
        <v>217</v>
      </c>
      <c r="B2" s="4" t="s">
        <v>137</v>
      </c>
      <c r="C2" s="5"/>
      <c r="D2" s="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</row>
    <row r="3" spans="1:117" ht="13.5" customHeight="1">
      <c r="A3" s="9" t="s">
        <v>141</v>
      </c>
      <c r="B3" s="4" t="s">
        <v>12</v>
      </c>
      <c r="C3" s="5"/>
      <c r="D3" s="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</row>
    <row r="4" spans="1:117" ht="13.5" customHeight="1">
      <c r="A4" s="11" t="s">
        <v>25</v>
      </c>
      <c r="B4" s="11"/>
      <c r="C4" s="11"/>
      <c r="D4" s="12">
        <v>2019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</row>
    <row r="5" spans="1:117" ht="13.5" customHeight="1">
      <c r="A5" s="22" t="s">
        <v>126</v>
      </c>
      <c r="B5" s="22"/>
      <c r="C5" s="22"/>
      <c r="D5" s="2" t="s">
        <v>27</v>
      </c>
      <c r="E5" s="2" t="s">
        <v>202</v>
      </c>
      <c r="F5" s="2" t="s">
        <v>35</v>
      </c>
      <c r="G5" s="2" t="s">
        <v>60</v>
      </c>
      <c r="H5" s="2" t="s">
        <v>108</v>
      </c>
      <c r="I5" s="2" t="s">
        <v>4</v>
      </c>
      <c r="J5" s="2" t="s">
        <v>76</v>
      </c>
      <c r="K5" s="2" t="s">
        <v>128</v>
      </c>
      <c r="L5" s="2" t="s">
        <v>69</v>
      </c>
      <c r="M5" s="2" t="s">
        <v>121</v>
      </c>
      <c r="N5" s="2" t="s">
        <v>179</v>
      </c>
      <c r="O5" s="2" t="s">
        <v>228</v>
      </c>
      <c r="P5" s="2" t="s">
        <v>101</v>
      </c>
      <c r="Q5" s="2" t="s">
        <v>146</v>
      </c>
      <c r="R5" s="2" t="s">
        <v>206</v>
      </c>
      <c r="S5" s="2" t="s">
        <v>256</v>
      </c>
      <c r="T5" s="2" t="s">
        <v>40</v>
      </c>
      <c r="U5" s="2" t="s">
        <v>134</v>
      </c>
      <c r="V5" s="2" t="s">
        <v>158</v>
      </c>
      <c r="W5" s="2" t="s">
        <v>210</v>
      </c>
      <c r="X5" s="2" t="s">
        <v>1</v>
      </c>
      <c r="Y5" s="2" t="s">
        <v>44</v>
      </c>
      <c r="Z5" s="2" t="s">
        <v>99</v>
      </c>
      <c r="AA5" s="2" t="s">
        <v>189</v>
      </c>
      <c r="AB5" s="2" t="s">
        <v>234</v>
      </c>
      <c r="AC5" s="2" t="s">
        <v>112</v>
      </c>
      <c r="AD5" s="2" t="s">
        <v>204</v>
      </c>
      <c r="AE5" s="2" t="s">
        <v>258</v>
      </c>
      <c r="AF5" s="2" t="s">
        <v>39</v>
      </c>
      <c r="AG5" s="2" t="s">
        <v>91</v>
      </c>
      <c r="AH5" s="2" t="s">
        <v>139</v>
      </c>
      <c r="AI5" s="2" t="s">
        <v>197</v>
      </c>
      <c r="AJ5" s="2" t="s">
        <v>131</v>
      </c>
      <c r="AK5" s="2" t="s">
        <v>226</v>
      </c>
      <c r="AL5" s="2" t="s">
        <v>16</v>
      </c>
      <c r="AM5" s="2" t="s">
        <v>62</v>
      </c>
      <c r="AN5" s="2" t="s">
        <v>117</v>
      </c>
      <c r="AO5" s="2" t="s">
        <v>155</v>
      </c>
      <c r="AP5" s="2" t="s">
        <v>245</v>
      </c>
      <c r="AQ5" s="2" t="s">
        <v>33</v>
      </c>
      <c r="AR5" s="2" t="s">
        <v>182</v>
      </c>
      <c r="AS5" s="2" t="s">
        <v>13</v>
      </c>
      <c r="AT5" s="2" t="s">
        <v>97</v>
      </c>
      <c r="AU5" s="2" t="s">
        <v>132</v>
      </c>
      <c r="AV5" s="2" t="s">
        <v>191</v>
      </c>
      <c r="AW5" s="2" t="s">
        <v>240</v>
      </c>
      <c r="AX5" s="2" t="s">
        <v>185</v>
      </c>
      <c r="AY5" s="2" t="s">
        <v>9</v>
      </c>
      <c r="AZ5" s="2" t="s">
        <v>95</v>
      </c>
      <c r="BA5" s="2" t="s">
        <v>194</v>
      </c>
      <c r="BB5" s="2" t="s">
        <v>167</v>
      </c>
      <c r="BC5" s="2" t="s">
        <v>19</v>
      </c>
      <c r="BD5" s="2" t="s">
        <v>110</v>
      </c>
      <c r="BE5" s="2" t="s">
        <v>203</v>
      </c>
      <c r="BF5" s="2" t="s">
        <v>186</v>
      </c>
      <c r="BG5" s="2" t="s">
        <v>153</v>
      </c>
      <c r="BH5" s="2" t="s">
        <v>28</v>
      </c>
      <c r="BI5" s="2" t="s">
        <v>123</v>
      </c>
      <c r="BJ5" s="2" t="s">
        <v>220</v>
      </c>
      <c r="BK5" s="2" t="s">
        <v>42</v>
      </c>
      <c r="BL5" s="2" t="s">
        <v>58</v>
      </c>
      <c r="BM5" s="2" t="s">
        <v>144</v>
      </c>
      <c r="BN5" s="2" t="s">
        <v>241</v>
      </c>
      <c r="BO5" s="2" t="s">
        <v>66</v>
      </c>
      <c r="BP5" s="2" t="s">
        <v>162</v>
      </c>
      <c r="BQ5" s="2" t="s">
        <v>15</v>
      </c>
      <c r="BR5" s="2" t="s">
        <v>31</v>
      </c>
      <c r="BS5" s="2" t="s">
        <v>57</v>
      </c>
      <c r="BT5" s="2" t="s">
        <v>107</v>
      </c>
      <c r="BU5" s="2" t="s">
        <v>156</v>
      </c>
      <c r="BV5" s="2" t="s">
        <v>212</v>
      </c>
      <c r="BW5" s="2" t="s">
        <v>265</v>
      </c>
      <c r="BX5" s="2" t="s">
        <v>46</v>
      </c>
      <c r="BY5" s="2" t="s">
        <v>96</v>
      </c>
      <c r="BZ5" s="2" t="s">
        <v>145</v>
      </c>
      <c r="CA5" s="2" t="s">
        <v>201</v>
      </c>
      <c r="CB5" s="2" t="s">
        <v>253</v>
      </c>
      <c r="CC5" s="2" t="s">
        <v>73</v>
      </c>
      <c r="CD5" s="2" t="s">
        <v>49</v>
      </c>
      <c r="CE5" s="2" t="s">
        <v>142</v>
      </c>
      <c r="CF5" s="2" t="s">
        <v>239</v>
      </c>
      <c r="CG5" s="2" t="s">
        <v>64</v>
      </c>
      <c r="CH5" s="2" t="s">
        <v>152</v>
      </c>
      <c r="CI5" s="2" t="s">
        <v>250</v>
      </c>
      <c r="CJ5" s="2" t="s">
        <v>74</v>
      </c>
      <c r="CK5" s="2" t="s">
        <v>177</v>
      </c>
      <c r="CL5" s="2" t="s">
        <v>2</v>
      </c>
      <c r="CM5" s="2" t="s">
        <v>90</v>
      </c>
      <c r="CN5" s="2" t="s">
        <v>102</v>
      </c>
      <c r="CO5" s="2" t="s">
        <v>21</v>
      </c>
      <c r="CP5" s="2" t="s">
        <v>119</v>
      </c>
      <c r="CQ5" s="2" t="s">
        <v>178</v>
      </c>
      <c r="CR5" s="2" t="s">
        <v>225</v>
      </c>
      <c r="CS5" s="2" t="s">
        <v>113</v>
      </c>
      <c r="CT5" s="2" t="s">
        <v>166</v>
      </c>
      <c r="CU5" s="2" t="s">
        <v>260</v>
      </c>
      <c r="CV5" s="2" t="s">
        <v>218</v>
      </c>
      <c r="CW5" s="2" t="s">
        <v>53</v>
      </c>
      <c r="CX5" s="2" t="s">
        <v>223</v>
      </c>
      <c r="CY5" s="2" t="s">
        <v>157</v>
      </c>
      <c r="CZ5" s="2" t="s">
        <v>215</v>
      </c>
      <c r="DA5" s="2" t="s">
        <v>0</v>
      </c>
      <c r="DB5" s="2" t="s">
        <v>51</v>
      </c>
      <c r="DC5" s="2" t="s">
        <v>98</v>
      </c>
      <c r="DD5" s="2" t="s">
        <v>149</v>
      </c>
      <c r="DE5" s="2" t="s">
        <v>26</v>
      </c>
      <c r="DF5" s="2" t="s">
        <v>130</v>
      </c>
      <c r="DG5" s="2" t="s">
        <v>257</v>
      </c>
      <c r="DH5" s="2" t="s">
        <v>37</v>
      </c>
      <c r="DI5" s="2" t="s">
        <v>89</v>
      </c>
      <c r="DJ5" s="2" t="s">
        <v>251</v>
      </c>
      <c r="DK5" s="2" t="s">
        <v>38</v>
      </c>
      <c r="DL5" s="2" t="s">
        <v>207</v>
      </c>
      <c r="DM5" s="2"/>
    </row>
    <row r="6" spans="1:117" ht="188.25" customHeight="1">
      <c r="A6" s="22" t="s">
        <v>243</v>
      </c>
      <c r="B6" s="22" t="s">
        <v>5</v>
      </c>
      <c r="C6" s="22" t="s">
        <v>88</v>
      </c>
      <c r="D6" s="2" t="s">
        <v>190</v>
      </c>
      <c r="E6" s="2" t="s">
        <v>213</v>
      </c>
      <c r="F6" s="2" t="s">
        <v>86</v>
      </c>
      <c r="G6" s="2" t="s">
        <v>174</v>
      </c>
      <c r="H6" s="20" t="s">
        <v>246</v>
      </c>
      <c r="I6" s="20" t="s">
        <v>93</v>
      </c>
      <c r="J6" s="2" t="s">
        <v>48</v>
      </c>
      <c r="K6" s="20" t="s">
        <v>235</v>
      </c>
      <c r="L6" s="2" t="s">
        <v>216</v>
      </c>
      <c r="M6" s="2" t="s">
        <v>114</v>
      </c>
      <c r="N6" s="2" t="s">
        <v>255</v>
      </c>
      <c r="O6" s="2" t="s">
        <v>77</v>
      </c>
      <c r="P6" s="2" t="s">
        <v>67</v>
      </c>
      <c r="Q6" s="20" t="s">
        <v>249</v>
      </c>
      <c r="R6" s="2" t="s">
        <v>247</v>
      </c>
      <c r="S6" s="2" t="s">
        <v>72</v>
      </c>
      <c r="T6" s="20" t="s">
        <v>68</v>
      </c>
      <c r="U6" s="2" t="s">
        <v>151</v>
      </c>
      <c r="V6" s="2" t="s">
        <v>208</v>
      </c>
      <c r="W6" s="20" t="s">
        <v>227</v>
      </c>
      <c r="X6" s="20" t="s">
        <v>135</v>
      </c>
      <c r="Y6" s="2" t="s">
        <v>20</v>
      </c>
      <c r="Z6" s="2" t="s">
        <v>14</v>
      </c>
      <c r="AA6" s="2" t="s">
        <v>143</v>
      </c>
      <c r="AB6" s="20" t="s">
        <v>244</v>
      </c>
      <c r="AC6" s="2" t="s">
        <v>80</v>
      </c>
      <c r="AD6" s="21" t="s">
        <v>3</v>
      </c>
      <c r="AE6" s="2" t="s">
        <v>192</v>
      </c>
      <c r="AF6" s="2" t="s">
        <v>238</v>
      </c>
      <c r="AG6" s="2" t="s">
        <v>164</v>
      </c>
      <c r="AH6" s="2" t="s">
        <v>232</v>
      </c>
      <c r="AI6" s="2" t="s">
        <v>147</v>
      </c>
      <c r="AJ6" s="2" t="s">
        <v>205</v>
      </c>
      <c r="AK6" s="2" t="s">
        <v>116</v>
      </c>
      <c r="AL6" s="2" t="s">
        <v>237</v>
      </c>
      <c r="AM6" s="2" t="s">
        <v>159</v>
      </c>
      <c r="AN6" s="2" t="s">
        <v>224</v>
      </c>
      <c r="AO6" s="2" t="s">
        <v>160</v>
      </c>
      <c r="AP6" s="2" t="s">
        <v>87</v>
      </c>
      <c r="AQ6" s="2" t="s">
        <v>140</v>
      </c>
      <c r="AR6" s="2" t="s">
        <v>23</v>
      </c>
      <c r="AS6" s="2" t="s">
        <v>261</v>
      </c>
      <c r="AT6" s="2" t="s">
        <v>18</v>
      </c>
      <c r="AU6" s="2" t="s">
        <v>75</v>
      </c>
      <c r="AV6" s="2" t="s">
        <v>71</v>
      </c>
      <c r="AW6" s="2" t="s">
        <v>8</v>
      </c>
      <c r="AX6" s="2" t="s">
        <v>61</v>
      </c>
      <c r="AY6" s="21" t="s">
        <v>175</v>
      </c>
      <c r="AZ6" s="2" t="s">
        <v>219</v>
      </c>
      <c r="BA6" s="2" t="s">
        <v>148</v>
      </c>
      <c r="BB6" s="2" t="s">
        <v>236</v>
      </c>
      <c r="BC6" s="20" t="s">
        <v>45</v>
      </c>
      <c r="BD6" s="2" t="s">
        <v>41</v>
      </c>
      <c r="BE6" s="2" t="s">
        <v>181</v>
      </c>
      <c r="BF6" s="2" t="s">
        <v>54</v>
      </c>
      <c r="BG6" s="2" t="s">
        <v>193</v>
      </c>
      <c r="BH6" s="2" t="s">
        <v>70</v>
      </c>
      <c r="BI6" s="2" t="s">
        <v>79</v>
      </c>
      <c r="BJ6" s="2" t="s">
        <v>248</v>
      </c>
      <c r="BK6" s="2" t="s">
        <v>104</v>
      </c>
      <c r="BL6" s="2" t="s">
        <v>7</v>
      </c>
      <c r="BM6" s="2" t="s">
        <v>133</v>
      </c>
      <c r="BN6" s="2" t="s">
        <v>29</v>
      </c>
      <c r="BO6" s="2" t="s">
        <v>56</v>
      </c>
      <c r="BP6" s="2" t="s">
        <v>6</v>
      </c>
      <c r="BQ6" s="2" t="s">
        <v>11</v>
      </c>
      <c r="BR6" s="2" t="s">
        <v>85</v>
      </c>
      <c r="BS6" s="2" t="s">
        <v>30</v>
      </c>
      <c r="BT6" s="2" t="s">
        <v>34</v>
      </c>
      <c r="BU6" s="2" t="s">
        <v>163</v>
      </c>
      <c r="BV6" s="2" t="s">
        <v>22</v>
      </c>
      <c r="BW6" s="2" t="s">
        <v>63</v>
      </c>
      <c r="BX6" s="2" t="s">
        <v>36</v>
      </c>
      <c r="BY6" s="2" t="s">
        <v>196</v>
      </c>
      <c r="BZ6" s="2" t="s">
        <v>165</v>
      </c>
      <c r="CA6" s="2" t="s">
        <v>17</v>
      </c>
      <c r="CB6" s="2" t="s">
        <v>48</v>
      </c>
      <c r="CC6" s="2" t="s">
        <v>169</v>
      </c>
      <c r="CD6" s="2" t="s">
        <v>183</v>
      </c>
      <c r="CE6" s="2" t="s">
        <v>170</v>
      </c>
      <c r="CF6" s="2" t="s">
        <v>65</v>
      </c>
      <c r="CG6" s="2" t="s">
        <v>198</v>
      </c>
      <c r="CH6" s="2" t="s">
        <v>254</v>
      </c>
      <c r="CI6" s="2" t="s">
        <v>127</v>
      </c>
      <c r="CJ6" s="2" t="s">
        <v>118</v>
      </c>
      <c r="CK6" s="2" t="s">
        <v>24</v>
      </c>
      <c r="CL6" s="20" t="s">
        <v>94</v>
      </c>
      <c r="CM6" s="20" t="s">
        <v>230</v>
      </c>
      <c r="CN6" s="2" t="s">
        <v>209</v>
      </c>
      <c r="CO6" s="2" t="s">
        <v>55</v>
      </c>
      <c r="CP6" s="2" t="s">
        <v>214</v>
      </c>
      <c r="CQ6" s="2" t="s">
        <v>150</v>
      </c>
      <c r="CR6" s="2" t="s">
        <v>129</v>
      </c>
      <c r="CS6" s="2" t="s">
        <v>184</v>
      </c>
      <c r="CT6" s="20" t="s">
        <v>199</v>
      </c>
      <c r="CU6" s="20" t="s">
        <v>50</v>
      </c>
      <c r="CV6" s="20" t="s">
        <v>172</v>
      </c>
      <c r="CW6" s="2" t="s">
        <v>180</v>
      </c>
      <c r="CX6" s="2" t="s">
        <v>111</v>
      </c>
      <c r="CY6" s="2" t="s">
        <v>173</v>
      </c>
      <c r="CZ6" s="2" t="s">
        <v>171</v>
      </c>
      <c r="DA6" s="2" t="s">
        <v>83</v>
      </c>
      <c r="DB6" s="2" t="s">
        <v>103</v>
      </c>
      <c r="DC6" s="21" t="s">
        <v>136</v>
      </c>
      <c r="DD6" s="2" t="s">
        <v>161</v>
      </c>
      <c r="DE6" s="2" t="s">
        <v>124</v>
      </c>
      <c r="DF6" s="2" t="s">
        <v>115</v>
      </c>
      <c r="DG6" s="2" t="s">
        <v>43</v>
      </c>
      <c r="DH6" s="2" t="s">
        <v>262</v>
      </c>
      <c r="DI6" s="2" t="s">
        <v>47</v>
      </c>
      <c r="DJ6" s="2" t="s">
        <v>138</v>
      </c>
      <c r="DK6" s="20" t="s">
        <v>187</v>
      </c>
      <c r="DL6" s="2" t="s">
        <v>32</v>
      </c>
      <c r="DM6" s="20" t="s">
        <v>266</v>
      </c>
    </row>
    <row r="7" spans="1:117" ht="13.5" customHeight="1">
      <c r="A7" s="22"/>
      <c r="B7" s="22"/>
      <c r="C7" s="22"/>
      <c r="D7" s="7">
        <f aca="true" t="shared" si="0" ref="D7:AI7">SUM(D11:D11)</f>
        <v>15503270.9</v>
      </c>
      <c r="E7" s="7">
        <f t="shared" si="0"/>
        <v>14994950.9</v>
      </c>
      <c r="F7" s="7">
        <f t="shared" si="0"/>
        <v>13855657.9</v>
      </c>
      <c r="G7" s="7">
        <f t="shared" si="0"/>
        <v>10636450</v>
      </c>
      <c r="H7" s="7">
        <f t="shared" si="0"/>
        <v>6976970</v>
      </c>
      <c r="I7" s="7">
        <f t="shared" si="0"/>
        <v>3659480</v>
      </c>
      <c r="J7" s="7">
        <f t="shared" si="0"/>
        <v>7000</v>
      </c>
      <c r="K7" s="7">
        <f t="shared" si="0"/>
        <v>7000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3212207.9</v>
      </c>
      <c r="Q7" s="7">
        <f t="shared" si="0"/>
        <v>2107044.94</v>
      </c>
      <c r="R7" s="7">
        <f t="shared" si="0"/>
        <v>0</v>
      </c>
      <c r="S7" s="7">
        <f t="shared" si="0"/>
        <v>0</v>
      </c>
      <c r="T7" s="7">
        <f t="shared" si="0"/>
        <v>1105162.96</v>
      </c>
      <c r="U7" s="7">
        <f t="shared" si="0"/>
        <v>776453</v>
      </c>
      <c r="V7" s="7">
        <f t="shared" si="0"/>
        <v>57600</v>
      </c>
      <c r="W7" s="7">
        <f t="shared" si="0"/>
        <v>57600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7000</v>
      </c>
      <c r="AB7" s="7">
        <f t="shared" si="0"/>
        <v>7000</v>
      </c>
      <c r="AC7" s="7">
        <f t="shared" si="0"/>
        <v>0</v>
      </c>
      <c r="AD7" s="7">
        <f t="shared" si="0"/>
        <v>609168</v>
      </c>
      <c r="AE7" s="7">
        <f t="shared" si="0"/>
        <v>0</v>
      </c>
      <c r="AF7" s="7">
        <f t="shared" si="0"/>
        <v>333144</v>
      </c>
      <c r="AG7" s="7">
        <f t="shared" si="0"/>
        <v>160664</v>
      </c>
      <c r="AH7" s="7">
        <f t="shared" si="0"/>
        <v>59584</v>
      </c>
      <c r="AI7" s="7">
        <f t="shared" si="0"/>
        <v>55776</v>
      </c>
      <c r="AJ7" s="7">
        <f aca="true" t="shared" si="1" ref="AJ7:BO7">SUM(AJ11:AJ11)</f>
        <v>0</v>
      </c>
      <c r="AK7" s="7">
        <f t="shared" si="1"/>
        <v>0</v>
      </c>
      <c r="AL7" s="7">
        <f t="shared" si="1"/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102685</v>
      </c>
      <c r="AQ7" s="7">
        <f t="shared" si="1"/>
        <v>42531</v>
      </c>
      <c r="AR7" s="7">
        <f t="shared" si="1"/>
        <v>1750</v>
      </c>
      <c r="AS7" s="7">
        <f t="shared" si="1"/>
        <v>21800</v>
      </c>
      <c r="AT7" s="7">
        <f t="shared" si="1"/>
        <v>0</v>
      </c>
      <c r="AU7" s="7">
        <f t="shared" si="1"/>
        <v>16150</v>
      </c>
      <c r="AV7" s="7">
        <f t="shared" si="1"/>
        <v>0</v>
      </c>
      <c r="AW7" s="7">
        <f t="shared" si="1"/>
        <v>20454</v>
      </c>
      <c r="AX7" s="7">
        <f t="shared" si="1"/>
        <v>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7">
        <f t="shared" si="1"/>
        <v>0</v>
      </c>
      <c r="BH7" s="7">
        <f t="shared" si="1"/>
        <v>0</v>
      </c>
      <c r="BI7" s="7">
        <f t="shared" si="1"/>
        <v>0</v>
      </c>
      <c r="BJ7" s="7">
        <f t="shared" si="1"/>
        <v>0</v>
      </c>
      <c r="BK7" s="7">
        <f t="shared" si="1"/>
        <v>0</v>
      </c>
      <c r="BL7" s="7">
        <f t="shared" si="1"/>
        <v>0</v>
      </c>
      <c r="BM7" s="7">
        <f t="shared" si="1"/>
        <v>0</v>
      </c>
      <c r="BN7" s="7">
        <f t="shared" si="1"/>
        <v>0</v>
      </c>
      <c r="BO7" s="7">
        <f t="shared" si="1"/>
        <v>0</v>
      </c>
      <c r="BP7" s="7">
        <f aca="true" t="shared" si="2" ref="BP7:CU7">SUM(BP11:BP11)</f>
        <v>0</v>
      </c>
      <c r="BQ7" s="7">
        <f t="shared" si="2"/>
        <v>0</v>
      </c>
      <c r="BR7" s="7">
        <f t="shared" si="2"/>
        <v>0</v>
      </c>
      <c r="BS7" s="7">
        <f t="shared" si="2"/>
        <v>0</v>
      </c>
      <c r="BT7" s="7">
        <f t="shared" si="2"/>
        <v>0</v>
      </c>
      <c r="BU7" s="7">
        <f t="shared" si="2"/>
        <v>0</v>
      </c>
      <c r="BV7" s="7">
        <f t="shared" si="2"/>
        <v>0</v>
      </c>
      <c r="BW7" s="7">
        <f t="shared" si="2"/>
        <v>0</v>
      </c>
      <c r="BX7" s="7">
        <f t="shared" si="2"/>
        <v>0</v>
      </c>
      <c r="BY7" s="7">
        <f t="shared" si="2"/>
        <v>0</v>
      </c>
      <c r="BZ7" s="7">
        <f t="shared" si="2"/>
        <v>0</v>
      </c>
      <c r="CA7" s="7">
        <f t="shared" si="2"/>
        <v>0</v>
      </c>
      <c r="CB7" s="7">
        <f t="shared" si="2"/>
        <v>0</v>
      </c>
      <c r="CC7" s="7">
        <f t="shared" si="2"/>
        <v>0</v>
      </c>
      <c r="CD7" s="7">
        <f t="shared" si="2"/>
        <v>362840</v>
      </c>
      <c r="CE7" s="7">
        <f t="shared" si="2"/>
        <v>222225</v>
      </c>
      <c r="CF7" s="7">
        <f t="shared" si="2"/>
        <v>111525</v>
      </c>
      <c r="CG7" s="7">
        <f t="shared" si="2"/>
        <v>3750</v>
      </c>
      <c r="CH7" s="7">
        <f t="shared" si="2"/>
        <v>0</v>
      </c>
      <c r="CI7" s="7">
        <f t="shared" si="2"/>
        <v>0</v>
      </c>
      <c r="CJ7" s="7">
        <f t="shared" si="2"/>
        <v>0</v>
      </c>
      <c r="CK7" s="7">
        <f t="shared" si="2"/>
        <v>0</v>
      </c>
      <c r="CL7" s="7">
        <f t="shared" si="2"/>
        <v>9800</v>
      </c>
      <c r="CM7" s="7">
        <f t="shared" si="2"/>
        <v>140</v>
      </c>
      <c r="CN7" s="7">
        <f t="shared" si="2"/>
        <v>15400</v>
      </c>
      <c r="CO7" s="7">
        <f t="shared" si="2"/>
        <v>508320</v>
      </c>
      <c r="CP7" s="7">
        <f t="shared" si="2"/>
        <v>119575</v>
      </c>
      <c r="CQ7" s="7">
        <f t="shared" si="2"/>
        <v>13225</v>
      </c>
      <c r="CR7" s="7">
        <f t="shared" si="2"/>
        <v>0</v>
      </c>
      <c r="CS7" s="7">
        <f t="shared" si="2"/>
        <v>0</v>
      </c>
      <c r="CT7" s="7">
        <f t="shared" si="2"/>
        <v>52350</v>
      </c>
      <c r="CU7" s="7">
        <f t="shared" si="2"/>
        <v>52350</v>
      </c>
      <c r="CV7" s="7">
        <f aca="true" t="shared" si="3" ref="CV7:DM7">SUM(CV11:CV11)</f>
        <v>1650</v>
      </c>
      <c r="CW7" s="7">
        <f t="shared" si="3"/>
        <v>0</v>
      </c>
      <c r="CX7" s="7">
        <f t="shared" si="3"/>
        <v>0</v>
      </c>
      <c r="CY7" s="7">
        <f t="shared" si="3"/>
        <v>388745</v>
      </c>
      <c r="CZ7" s="7">
        <f t="shared" si="3"/>
        <v>0</v>
      </c>
      <c r="DA7" s="7">
        <f t="shared" si="3"/>
        <v>0</v>
      </c>
      <c r="DB7" s="7">
        <f t="shared" si="3"/>
        <v>0</v>
      </c>
      <c r="DC7" s="7">
        <f t="shared" si="3"/>
        <v>348685</v>
      </c>
      <c r="DD7" s="7">
        <f t="shared" si="3"/>
        <v>0</v>
      </c>
      <c r="DE7" s="7">
        <f t="shared" si="3"/>
        <v>0</v>
      </c>
      <c r="DF7" s="7">
        <f t="shared" si="3"/>
        <v>0</v>
      </c>
      <c r="DG7" s="7">
        <f t="shared" si="3"/>
        <v>0</v>
      </c>
      <c r="DH7" s="7">
        <f t="shared" si="3"/>
        <v>0</v>
      </c>
      <c r="DI7" s="7">
        <f t="shared" si="3"/>
        <v>950</v>
      </c>
      <c r="DJ7" s="7">
        <f t="shared" si="3"/>
        <v>0</v>
      </c>
      <c r="DK7" s="7">
        <f t="shared" si="3"/>
        <v>39110</v>
      </c>
      <c r="DL7" s="7">
        <f t="shared" si="3"/>
        <v>0</v>
      </c>
      <c r="DM7" s="19">
        <f t="shared" si="3"/>
        <v>14075657.899999999</v>
      </c>
    </row>
    <row r="8" spans="1:117" ht="12.75" customHeight="1" hidden="1">
      <c r="A8" s="3"/>
      <c r="B8" s="3"/>
      <c r="C8" s="1"/>
      <c r="D8" s="1" t="s">
        <v>27</v>
      </c>
      <c r="E8" s="6" t="s">
        <v>202</v>
      </c>
      <c r="F8" s="6" t="s">
        <v>35</v>
      </c>
      <c r="G8" s="6" t="s">
        <v>60</v>
      </c>
      <c r="H8" s="6" t="s">
        <v>108</v>
      </c>
      <c r="I8" s="6" t="s">
        <v>4</v>
      </c>
      <c r="J8" s="6" t="s">
        <v>76</v>
      </c>
      <c r="K8" s="6" t="s">
        <v>128</v>
      </c>
      <c r="L8" s="6" t="s">
        <v>69</v>
      </c>
      <c r="M8" s="6" t="s">
        <v>121</v>
      </c>
      <c r="N8" s="6" t="s">
        <v>179</v>
      </c>
      <c r="O8" s="6" t="s">
        <v>228</v>
      </c>
      <c r="P8" s="6" t="s">
        <v>101</v>
      </c>
      <c r="Q8" s="6" t="s">
        <v>146</v>
      </c>
      <c r="R8" s="6" t="s">
        <v>206</v>
      </c>
      <c r="S8" s="6" t="s">
        <v>256</v>
      </c>
      <c r="T8" s="6" t="s">
        <v>40</v>
      </c>
      <c r="U8" s="6" t="s">
        <v>134</v>
      </c>
      <c r="V8" s="6" t="s">
        <v>158</v>
      </c>
      <c r="W8" s="6" t="s">
        <v>210</v>
      </c>
      <c r="X8" s="6" t="s">
        <v>1</v>
      </c>
      <c r="Y8" s="6" t="s">
        <v>44</v>
      </c>
      <c r="Z8" s="6" t="s">
        <v>99</v>
      </c>
      <c r="AA8" s="6" t="s">
        <v>189</v>
      </c>
      <c r="AB8" s="6" t="s">
        <v>234</v>
      </c>
      <c r="AC8" s="6" t="s">
        <v>112</v>
      </c>
      <c r="AD8" s="6" t="s">
        <v>204</v>
      </c>
      <c r="AE8" s="6" t="s">
        <v>258</v>
      </c>
      <c r="AF8" s="6" t="s">
        <v>39</v>
      </c>
      <c r="AG8" s="6" t="s">
        <v>91</v>
      </c>
      <c r="AH8" s="6" t="s">
        <v>139</v>
      </c>
      <c r="AI8" s="6" t="s">
        <v>197</v>
      </c>
      <c r="AJ8" s="6" t="s">
        <v>131</v>
      </c>
      <c r="AK8" s="6" t="s">
        <v>226</v>
      </c>
      <c r="AL8" s="6" t="s">
        <v>16</v>
      </c>
      <c r="AM8" s="6" t="s">
        <v>62</v>
      </c>
      <c r="AN8" s="6" t="s">
        <v>117</v>
      </c>
      <c r="AO8" s="6" t="s">
        <v>155</v>
      </c>
      <c r="AP8" s="6" t="s">
        <v>245</v>
      </c>
      <c r="AQ8" s="6" t="s">
        <v>33</v>
      </c>
      <c r="AR8" s="6" t="s">
        <v>182</v>
      </c>
      <c r="AS8" s="6" t="s">
        <v>13</v>
      </c>
      <c r="AT8" s="6" t="s">
        <v>97</v>
      </c>
      <c r="AU8" s="6" t="s">
        <v>132</v>
      </c>
      <c r="AV8" s="6" t="s">
        <v>191</v>
      </c>
      <c r="AW8" s="6" t="s">
        <v>240</v>
      </c>
      <c r="AX8" s="6" t="s">
        <v>185</v>
      </c>
      <c r="AY8" s="6" t="s">
        <v>9</v>
      </c>
      <c r="AZ8" s="6" t="s">
        <v>95</v>
      </c>
      <c r="BA8" s="6" t="s">
        <v>194</v>
      </c>
      <c r="BB8" s="6" t="s">
        <v>167</v>
      </c>
      <c r="BC8" s="6" t="s">
        <v>19</v>
      </c>
      <c r="BD8" s="6" t="s">
        <v>110</v>
      </c>
      <c r="BE8" s="6" t="s">
        <v>203</v>
      </c>
      <c r="BF8" s="6" t="s">
        <v>186</v>
      </c>
      <c r="BG8" s="6" t="s">
        <v>153</v>
      </c>
      <c r="BH8" s="6" t="s">
        <v>28</v>
      </c>
      <c r="BI8" s="6" t="s">
        <v>123</v>
      </c>
      <c r="BJ8" s="6" t="s">
        <v>220</v>
      </c>
      <c r="BK8" s="6" t="s">
        <v>42</v>
      </c>
      <c r="BL8" s="6" t="s">
        <v>58</v>
      </c>
      <c r="BM8" s="6" t="s">
        <v>144</v>
      </c>
      <c r="BN8" s="6" t="s">
        <v>241</v>
      </c>
      <c r="BO8" s="6" t="s">
        <v>66</v>
      </c>
      <c r="BP8" s="6" t="s">
        <v>162</v>
      </c>
      <c r="BQ8" s="6" t="s">
        <v>15</v>
      </c>
      <c r="BR8" s="6" t="s">
        <v>31</v>
      </c>
      <c r="BS8" s="6" t="s">
        <v>57</v>
      </c>
      <c r="BT8" s="6" t="s">
        <v>107</v>
      </c>
      <c r="BU8" s="6" t="s">
        <v>156</v>
      </c>
      <c r="BV8" s="6" t="s">
        <v>212</v>
      </c>
      <c r="BW8" s="6" t="s">
        <v>265</v>
      </c>
      <c r="BX8" s="6" t="s">
        <v>46</v>
      </c>
      <c r="BY8" s="6" t="s">
        <v>96</v>
      </c>
      <c r="BZ8" s="6" t="s">
        <v>145</v>
      </c>
      <c r="CA8" s="6" t="s">
        <v>201</v>
      </c>
      <c r="CB8" s="6" t="s">
        <v>253</v>
      </c>
      <c r="CC8" s="6" t="s">
        <v>73</v>
      </c>
      <c r="CD8" s="6" t="s">
        <v>49</v>
      </c>
      <c r="CE8" s="6" t="s">
        <v>142</v>
      </c>
      <c r="CF8" s="6" t="s">
        <v>239</v>
      </c>
      <c r="CG8" s="6" t="s">
        <v>64</v>
      </c>
      <c r="CH8" s="6" t="s">
        <v>152</v>
      </c>
      <c r="CI8" s="6" t="s">
        <v>250</v>
      </c>
      <c r="CJ8" s="6" t="s">
        <v>74</v>
      </c>
      <c r="CK8" s="6" t="s">
        <v>177</v>
      </c>
      <c r="CL8" s="6" t="s">
        <v>2</v>
      </c>
      <c r="CM8" s="6" t="s">
        <v>90</v>
      </c>
      <c r="CN8" s="6" t="s">
        <v>102</v>
      </c>
      <c r="CO8" s="6" t="s">
        <v>21</v>
      </c>
      <c r="CP8" s="6" t="s">
        <v>119</v>
      </c>
      <c r="CQ8" s="6" t="s">
        <v>178</v>
      </c>
      <c r="CR8" s="6" t="s">
        <v>225</v>
      </c>
      <c r="CS8" s="6" t="s">
        <v>113</v>
      </c>
      <c r="CT8" s="6" t="s">
        <v>166</v>
      </c>
      <c r="CU8" s="6" t="s">
        <v>260</v>
      </c>
      <c r="CV8" s="6" t="s">
        <v>218</v>
      </c>
      <c r="CW8" s="6" t="s">
        <v>53</v>
      </c>
      <c r="CX8" s="6" t="s">
        <v>223</v>
      </c>
      <c r="CY8" s="6" t="s">
        <v>157</v>
      </c>
      <c r="CZ8" s="6" t="s">
        <v>215</v>
      </c>
      <c r="DA8" s="6" t="s">
        <v>0</v>
      </c>
      <c r="DB8" s="6" t="s">
        <v>51</v>
      </c>
      <c r="DC8" s="6" t="s">
        <v>98</v>
      </c>
      <c r="DD8" s="6" t="s">
        <v>149</v>
      </c>
      <c r="DE8" s="6" t="s">
        <v>26</v>
      </c>
      <c r="DF8" s="6" t="s">
        <v>130</v>
      </c>
      <c r="DG8" s="6" t="s">
        <v>257</v>
      </c>
      <c r="DH8" s="6" t="s">
        <v>37</v>
      </c>
      <c r="DI8" s="6" t="s">
        <v>89</v>
      </c>
      <c r="DJ8" s="6" t="s">
        <v>251</v>
      </c>
      <c r="DK8" s="6" t="s">
        <v>38</v>
      </c>
      <c r="DL8" s="6" t="s">
        <v>207</v>
      </c>
      <c r="DM8" s="6" t="s">
        <v>207</v>
      </c>
    </row>
    <row r="9" spans="1:117" ht="12.75" customHeight="1" hidden="1">
      <c r="A9" s="3"/>
      <c r="B9" s="3"/>
      <c r="C9" s="1"/>
      <c r="D9" s="1" t="s">
        <v>190</v>
      </c>
      <c r="E9" s="6" t="s">
        <v>213</v>
      </c>
      <c r="F9" s="6" t="s">
        <v>86</v>
      </c>
      <c r="G9" s="6" t="s">
        <v>174</v>
      </c>
      <c r="H9" s="6" t="s">
        <v>246</v>
      </c>
      <c r="I9" s="6" t="s">
        <v>93</v>
      </c>
      <c r="J9" s="6" t="s">
        <v>48</v>
      </c>
      <c r="K9" s="6" t="s">
        <v>235</v>
      </c>
      <c r="L9" s="6" t="s">
        <v>216</v>
      </c>
      <c r="M9" s="6" t="s">
        <v>114</v>
      </c>
      <c r="N9" s="6" t="s">
        <v>255</v>
      </c>
      <c r="O9" s="6" t="s">
        <v>77</v>
      </c>
      <c r="P9" s="6" t="s">
        <v>67</v>
      </c>
      <c r="Q9" s="6" t="s">
        <v>249</v>
      </c>
      <c r="R9" s="6" t="s">
        <v>247</v>
      </c>
      <c r="S9" s="6" t="s">
        <v>72</v>
      </c>
      <c r="T9" s="6" t="s">
        <v>68</v>
      </c>
      <c r="U9" s="6" t="s">
        <v>151</v>
      </c>
      <c r="V9" s="6" t="s">
        <v>208</v>
      </c>
      <c r="W9" s="6" t="s">
        <v>227</v>
      </c>
      <c r="X9" s="6" t="s">
        <v>135</v>
      </c>
      <c r="Y9" s="6" t="s">
        <v>20</v>
      </c>
      <c r="Z9" s="6" t="s">
        <v>14</v>
      </c>
      <c r="AA9" s="6" t="s">
        <v>143</v>
      </c>
      <c r="AB9" s="6" t="s">
        <v>244</v>
      </c>
      <c r="AC9" s="6" t="s">
        <v>80</v>
      </c>
      <c r="AD9" s="6" t="s">
        <v>3</v>
      </c>
      <c r="AE9" s="6" t="s">
        <v>192</v>
      </c>
      <c r="AF9" s="6" t="s">
        <v>238</v>
      </c>
      <c r="AG9" s="6" t="s">
        <v>164</v>
      </c>
      <c r="AH9" s="6" t="s">
        <v>232</v>
      </c>
      <c r="AI9" s="6" t="s">
        <v>147</v>
      </c>
      <c r="AJ9" s="6" t="s">
        <v>205</v>
      </c>
      <c r="AK9" s="6" t="s">
        <v>116</v>
      </c>
      <c r="AL9" s="6" t="s">
        <v>237</v>
      </c>
      <c r="AM9" s="6" t="s">
        <v>159</v>
      </c>
      <c r="AN9" s="6" t="s">
        <v>224</v>
      </c>
      <c r="AO9" s="6" t="s">
        <v>160</v>
      </c>
      <c r="AP9" s="6" t="s">
        <v>87</v>
      </c>
      <c r="AQ9" s="6" t="s">
        <v>140</v>
      </c>
      <c r="AR9" s="6" t="s">
        <v>23</v>
      </c>
      <c r="AS9" s="6" t="s">
        <v>261</v>
      </c>
      <c r="AT9" s="6" t="s">
        <v>18</v>
      </c>
      <c r="AU9" s="6" t="s">
        <v>75</v>
      </c>
      <c r="AV9" s="6" t="s">
        <v>71</v>
      </c>
      <c r="AW9" s="6" t="s">
        <v>8</v>
      </c>
      <c r="AX9" s="6" t="s">
        <v>61</v>
      </c>
      <c r="AY9" s="6" t="s">
        <v>175</v>
      </c>
      <c r="AZ9" s="6" t="s">
        <v>219</v>
      </c>
      <c r="BA9" s="6" t="s">
        <v>148</v>
      </c>
      <c r="BB9" s="6" t="s">
        <v>236</v>
      </c>
      <c r="BC9" s="6" t="s">
        <v>45</v>
      </c>
      <c r="BD9" s="6" t="s">
        <v>41</v>
      </c>
      <c r="BE9" s="6" t="s">
        <v>181</v>
      </c>
      <c r="BF9" s="6" t="s">
        <v>54</v>
      </c>
      <c r="BG9" s="6" t="s">
        <v>193</v>
      </c>
      <c r="BH9" s="6" t="s">
        <v>70</v>
      </c>
      <c r="BI9" s="6" t="s">
        <v>79</v>
      </c>
      <c r="BJ9" s="6" t="s">
        <v>248</v>
      </c>
      <c r="BK9" s="6" t="s">
        <v>104</v>
      </c>
      <c r="BL9" s="6" t="s">
        <v>7</v>
      </c>
      <c r="BM9" s="6" t="s">
        <v>133</v>
      </c>
      <c r="BN9" s="6" t="s">
        <v>29</v>
      </c>
      <c r="BO9" s="6" t="s">
        <v>56</v>
      </c>
      <c r="BP9" s="6" t="s">
        <v>6</v>
      </c>
      <c r="BQ9" s="6" t="s">
        <v>11</v>
      </c>
      <c r="BR9" s="6" t="s">
        <v>85</v>
      </c>
      <c r="BS9" s="6" t="s">
        <v>30</v>
      </c>
      <c r="BT9" s="6" t="s">
        <v>34</v>
      </c>
      <c r="BU9" s="6" t="s">
        <v>163</v>
      </c>
      <c r="BV9" s="6" t="s">
        <v>22</v>
      </c>
      <c r="BW9" s="6" t="s">
        <v>63</v>
      </c>
      <c r="BX9" s="6" t="s">
        <v>36</v>
      </c>
      <c r="BY9" s="6" t="s">
        <v>196</v>
      </c>
      <c r="BZ9" s="6" t="s">
        <v>165</v>
      </c>
      <c r="CA9" s="6" t="s">
        <v>17</v>
      </c>
      <c r="CB9" s="6" t="s">
        <v>48</v>
      </c>
      <c r="CC9" s="6" t="s">
        <v>169</v>
      </c>
      <c r="CD9" s="6" t="s">
        <v>183</v>
      </c>
      <c r="CE9" s="6" t="s">
        <v>170</v>
      </c>
      <c r="CF9" s="6" t="s">
        <v>65</v>
      </c>
      <c r="CG9" s="6" t="s">
        <v>198</v>
      </c>
      <c r="CH9" s="6" t="s">
        <v>254</v>
      </c>
      <c r="CI9" s="6" t="s">
        <v>127</v>
      </c>
      <c r="CJ9" s="6" t="s">
        <v>118</v>
      </c>
      <c r="CK9" s="6" t="s">
        <v>24</v>
      </c>
      <c r="CL9" s="6" t="s">
        <v>94</v>
      </c>
      <c r="CM9" s="6" t="s">
        <v>230</v>
      </c>
      <c r="CN9" s="6" t="s">
        <v>209</v>
      </c>
      <c r="CO9" s="6" t="s">
        <v>55</v>
      </c>
      <c r="CP9" s="6" t="s">
        <v>214</v>
      </c>
      <c r="CQ9" s="6" t="s">
        <v>150</v>
      </c>
      <c r="CR9" s="6" t="s">
        <v>129</v>
      </c>
      <c r="CS9" s="6" t="s">
        <v>184</v>
      </c>
      <c r="CT9" s="6" t="s">
        <v>199</v>
      </c>
      <c r="CU9" s="6" t="s">
        <v>50</v>
      </c>
      <c r="CV9" s="6" t="s">
        <v>172</v>
      </c>
      <c r="CW9" s="6" t="s">
        <v>180</v>
      </c>
      <c r="CX9" s="6" t="s">
        <v>111</v>
      </c>
      <c r="CY9" s="6" t="s">
        <v>173</v>
      </c>
      <c r="CZ9" s="6" t="s">
        <v>171</v>
      </c>
      <c r="DA9" s="6" t="s">
        <v>83</v>
      </c>
      <c r="DB9" s="6" t="s">
        <v>103</v>
      </c>
      <c r="DC9" s="6" t="s">
        <v>136</v>
      </c>
      <c r="DD9" s="6" t="s">
        <v>161</v>
      </c>
      <c r="DE9" s="6" t="s">
        <v>124</v>
      </c>
      <c r="DF9" s="6" t="s">
        <v>115</v>
      </c>
      <c r="DG9" s="6" t="s">
        <v>43</v>
      </c>
      <c r="DH9" s="6" t="s">
        <v>262</v>
      </c>
      <c r="DI9" s="6" t="s">
        <v>47</v>
      </c>
      <c r="DJ9" s="6" t="s">
        <v>138</v>
      </c>
      <c r="DK9" s="6" t="s">
        <v>187</v>
      </c>
      <c r="DL9" s="6" t="s">
        <v>32</v>
      </c>
      <c r="DM9" s="6" t="s">
        <v>32</v>
      </c>
    </row>
    <row r="10" spans="1:117" ht="12.75" customHeight="1" hidden="1">
      <c r="A10" s="13" t="s">
        <v>10</v>
      </c>
      <c r="B10" s="13" t="s">
        <v>106</v>
      </c>
      <c r="C10" s="14" t="s">
        <v>52</v>
      </c>
      <c r="D10" s="14" t="s">
        <v>105</v>
      </c>
      <c r="E10" s="15" t="s">
        <v>195</v>
      </c>
      <c r="F10" s="15" t="s">
        <v>259</v>
      </c>
      <c r="G10" s="15" t="s">
        <v>264</v>
      </c>
      <c r="H10" s="15" t="s">
        <v>233</v>
      </c>
      <c r="I10" s="15" t="s">
        <v>154</v>
      </c>
      <c r="J10" s="15" t="s">
        <v>263</v>
      </c>
      <c r="K10" s="15" t="s">
        <v>235</v>
      </c>
      <c r="L10" s="15" t="s">
        <v>216</v>
      </c>
      <c r="M10" s="15" t="s">
        <v>114</v>
      </c>
      <c r="N10" s="15" t="s">
        <v>255</v>
      </c>
      <c r="O10" s="15" t="s">
        <v>77</v>
      </c>
      <c r="P10" s="15" t="s">
        <v>125</v>
      </c>
      <c r="Q10" s="15" t="s">
        <v>233</v>
      </c>
      <c r="R10" s="15" t="s">
        <v>59</v>
      </c>
      <c r="S10" s="15" t="s">
        <v>78</v>
      </c>
      <c r="T10" s="15" t="s">
        <v>222</v>
      </c>
      <c r="U10" s="15" t="s">
        <v>100</v>
      </c>
      <c r="V10" s="15" t="s">
        <v>81</v>
      </c>
      <c r="W10" s="15" t="s">
        <v>227</v>
      </c>
      <c r="X10" s="15" t="s">
        <v>135</v>
      </c>
      <c r="Y10" s="15" t="s">
        <v>20</v>
      </c>
      <c r="Z10" s="15" t="s">
        <v>14</v>
      </c>
      <c r="AA10" s="15" t="s">
        <v>229</v>
      </c>
      <c r="AB10" s="15" t="s">
        <v>244</v>
      </c>
      <c r="AC10" s="15" t="s">
        <v>80</v>
      </c>
      <c r="AD10" s="15" t="s">
        <v>92</v>
      </c>
      <c r="AE10" s="15" t="s">
        <v>192</v>
      </c>
      <c r="AF10" s="15" t="s">
        <v>238</v>
      </c>
      <c r="AG10" s="15" t="s">
        <v>164</v>
      </c>
      <c r="AH10" s="15" t="s">
        <v>232</v>
      </c>
      <c r="AI10" s="15" t="s">
        <v>147</v>
      </c>
      <c r="AJ10" s="15" t="s">
        <v>205</v>
      </c>
      <c r="AK10" s="15" t="s">
        <v>200</v>
      </c>
      <c r="AL10" s="15" t="s">
        <v>237</v>
      </c>
      <c r="AM10" s="15" t="s">
        <v>159</v>
      </c>
      <c r="AN10" s="15" t="s">
        <v>224</v>
      </c>
      <c r="AO10" s="15" t="s">
        <v>160</v>
      </c>
      <c r="AP10" s="15" t="s">
        <v>252</v>
      </c>
      <c r="AQ10" s="15" t="s">
        <v>140</v>
      </c>
      <c r="AR10" s="15" t="s">
        <v>23</v>
      </c>
      <c r="AS10" s="15" t="s">
        <v>261</v>
      </c>
      <c r="AT10" s="15" t="s">
        <v>18</v>
      </c>
      <c r="AU10" s="15" t="s">
        <v>75</v>
      </c>
      <c r="AV10" s="15" t="s">
        <v>71</v>
      </c>
      <c r="AW10" s="15" t="s">
        <v>8</v>
      </c>
      <c r="AX10" s="15" t="s">
        <v>61</v>
      </c>
      <c r="AY10" s="15" t="s">
        <v>84</v>
      </c>
      <c r="AZ10" s="15" t="s">
        <v>219</v>
      </c>
      <c r="BA10" s="15" t="s">
        <v>148</v>
      </c>
      <c r="BB10" s="15" t="s">
        <v>236</v>
      </c>
      <c r="BC10" s="15" t="s">
        <v>45</v>
      </c>
      <c r="BD10" s="15" t="s">
        <v>41</v>
      </c>
      <c r="BE10" s="15" t="s">
        <v>181</v>
      </c>
      <c r="BF10" s="15" t="s">
        <v>54</v>
      </c>
      <c r="BG10" s="15" t="s">
        <v>193</v>
      </c>
      <c r="BH10" s="15" t="s">
        <v>70</v>
      </c>
      <c r="BI10" s="15" t="s">
        <v>79</v>
      </c>
      <c r="BJ10" s="15" t="s">
        <v>248</v>
      </c>
      <c r="BK10" s="15" t="s">
        <v>104</v>
      </c>
      <c r="BL10" s="15" t="s">
        <v>7</v>
      </c>
      <c r="BM10" s="15" t="s">
        <v>133</v>
      </c>
      <c r="BN10" s="15" t="s">
        <v>29</v>
      </c>
      <c r="BO10" s="15" t="s">
        <v>56</v>
      </c>
      <c r="BP10" s="15" t="s">
        <v>6</v>
      </c>
      <c r="BQ10" s="15" t="s">
        <v>211</v>
      </c>
      <c r="BR10" s="15" t="s">
        <v>85</v>
      </c>
      <c r="BS10" s="15" t="s">
        <v>82</v>
      </c>
      <c r="BT10" s="15" t="s">
        <v>34</v>
      </c>
      <c r="BU10" s="15" t="s">
        <v>163</v>
      </c>
      <c r="BV10" s="15" t="s">
        <v>22</v>
      </c>
      <c r="BW10" s="15" t="s">
        <v>63</v>
      </c>
      <c r="BX10" s="15" t="s">
        <v>36</v>
      </c>
      <c r="BY10" s="15" t="s">
        <v>196</v>
      </c>
      <c r="BZ10" s="15" t="s">
        <v>165</v>
      </c>
      <c r="CA10" s="15" t="s">
        <v>17</v>
      </c>
      <c r="CB10" s="15" t="s">
        <v>48</v>
      </c>
      <c r="CC10" s="15" t="s">
        <v>169</v>
      </c>
      <c r="CD10" s="15" t="s">
        <v>176</v>
      </c>
      <c r="CE10" s="15" t="s">
        <v>170</v>
      </c>
      <c r="CF10" s="15" t="s">
        <v>65</v>
      </c>
      <c r="CG10" s="15" t="s">
        <v>198</v>
      </c>
      <c r="CH10" s="15" t="s">
        <v>254</v>
      </c>
      <c r="CI10" s="15" t="s">
        <v>127</v>
      </c>
      <c r="CJ10" s="15" t="s">
        <v>118</v>
      </c>
      <c r="CK10" s="15" t="s">
        <v>24</v>
      </c>
      <c r="CL10" s="15" t="s">
        <v>94</v>
      </c>
      <c r="CM10" s="15" t="s">
        <v>230</v>
      </c>
      <c r="CN10" s="15" t="s">
        <v>209</v>
      </c>
      <c r="CO10" s="15" t="s">
        <v>231</v>
      </c>
      <c r="CP10" s="15" t="s">
        <v>242</v>
      </c>
      <c r="CQ10" s="15" t="s">
        <v>150</v>
      </c>
      <c r="CR10" s="15" t="s">
        <v>129</v>
      </c>
      <c r="CS10" s="15" t="s">
        <v>184</v>
      </c>
      <c r="CT10" s="15" t="s">
        <v>199</v>
      </c>
      <c r="CU10" s="15" t="s">
        <v>50</v>
      </c>
      <c r="CV10" s="15" t="s">
        <v>172</v>
      </c>
      <c r="CW10" s="15" t="s">
        <v>180</v>
      </c>
      <c r="CX10" s="15" t="s">
        <v>111</v>
      </c>
      <c r="CY10" s="15" t="s">
        <v>168</v>
      </c>
      <c r="CZ10" s="15" t="s">
        <v>171</v>
      </c>
      <c r="DA10" s="15" t="s">
        <v>83</v>
      </c>
      <c r="DB10" s="15" t="s">
        <v>103</v>
      </c>
      <c r="DC10" s="15" t="s">
        <v>136</v>
      </c>
      <c r="DD10" s="15" t="s">
        <v>161</v>
      </c>
      <c r="DE10" s="15" t="s">
        <v>124</v>
      </c>
      <c r="DF10" s="15" t="s">
        <v>115</v>
      </c>
      <c r="DG10" s="15" t="s">
        <v>43</v>
      </c>
      <c r="DH10" s="15" t="s">
        <v>262</v>
      </c>
      <c r="DI10" s="15" t="s">
        <v>47</v>
      </c>
      <c r="DJ10" s="15" t="s">
        <v>138</v>
      </c>
      <c r="DK10" s="15" t="s">
        <v>187</v>
      </c>
      <c r="DL10" s="15" t="s">
        <v>109</v>
      </c>
      <c r="DM10" s="15" t="s">
        <v>109</v>
      </c>
    </row>
    <row r="11" spans="1:117" s="18" customFormat="1" ht="30" customHeight="1">
      <c r="A11" s="16" t="s">
        <v>122</v>
      </c>
      <c r="B11" s="16" t="s">
        <v>188</v>
      </c>
      <c r="C11" s="16" t="s">
        <v>120</v>
      </c>
      <c r="D11" s="17">
        <f>E11+CO11</f>
        <v>15503270.9</v>
      </c>
      <c r="E11" s="17">
        <f>F11+U11+CD11</f>
        <v>14994950.9</v>
      </c>
      <c r="F11" s="17">
        <f>G11+P11+J11</f>
        <v>13855657.9</v>
      </c>
      <c r="G11" s="17">
        <f>H11+I11</f>
        <v>10636450</v>
      </c>
      <c r="H11" s="17">
        <v>6976970</v>
      </c>
      <c r="I11" s="17">
        <v>3659480</v>
      </c>
      <c r="J11" s="17">
        <f>K11</f>
        <v>7000</v>
      </c>
      <c r="K11" s="17">
        <v>7000</v>
      </c>
      <c r="L11" s="17"/>
      <c r="M11" s="17"/>
      <c r="N11" s="17"/>
      <c r="O11" s="17"/>
      <c r="P11" s="17">
        <f>Q11+T11</f>
        <v>3212207.9</v>
      </c>
      <c r="Q11" s="17">
        <f>H11*30.2%</f>
        <v>2107044.94</v>
      </c>
      <c r="R11" s="17"/>
      <c r="S11" s="17"/>
      <c r="T11" s="17">
        <f>I11*30.2%</f>
        <v>1105162.96</v>
      </c>
      <c r="U11" s="17">
        <f>V11+AA11+AD11+AP11+AY11</f>
        <v>776453</v>
      </c>
      <c r="V11" s="17">
        <f>W11+X11</f>
        <v>57600</v>
      </c>
      <c r="W11" s="17">
        <v>57600</v>
      </c>
      <c r="X11" s="17"/>
      <c r="Y11" s="17"/>
      <c r="Z11" s="17"/>
      <c r="AA11" s="17">
        <f>AB11</f>
        <v>7000</v>
      </c>
      <c r="AB11" s="17">
        <v>7000</v>
      </c>
      <c r="AC11" s="17"/>
      <c r="AD11" s="17">
        <f>AE11+AF11+AG11+AH11+AI11</f>
        <v>609168</v>
      </c>
      <c r="AE11" s="17"/>
      <c r="AF11" s="17">
        <v>333144</v>
      </c>
      <c r="AG11" s="17">
        <v>160664</v>
      </c>
      <c r="AH11" s="17">
        <v>59584</v>
      </c>
      <c r="AI11" s="17">
        <v>55776</v>
      </c>
      <c r="AJ11" s="17"/>
      <c r="AK11" s="17">
        <v>0</v>
      </c>
      <c r="AL11" s="17"/>
      <c r="AM11" s="17"/>
      <c r="AN11" s="17"/>
      <c r="AO11" s="17"/>
      <c r="AP11" s="17">
        <v>102685</v>
      </c>
      <c r="AQ11" s="17">
        <v>42531</v>
      </c>
      <c r="AR11" s="17">
        <v>1750</v>
      </c>
      <c r="AS11" s="17">
        <v>21800</v>
      </c>
      <c r="AT11" s="17"/>
      <c r="AU11" s="17">
        <v>16150</v>
      </c>
      <c r="AV11" s="17"/>
      <c r="AW11" s="17">
        <v>20454</v>
      </c>
      <c r="AX11" s="17"/>
      <c r="AY11" s="17">
        <f>AZ11+BA11+BC11+BE11+BJ11+BK11+BN11+BP11</f>
        <v>0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>
        <v>0</v>
      </c>
      <c r="BR11" s="17"/>
      <c r="BS11" s="17">
        <v>0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>
        <f>CE11+CF11+CG11+CL11+CM11+CN11</f>
        <v>362840</v>
      </c>
      <c r="CE11" s="17">
        <v>222225</v>
      </c>
      <c r="CF11" s="17">
        <v>111525</v>
      </c>
      <c r="CG11" s="17">
        <v>3750</v>
      </c>
      <c r="CH11" s="17"/>
      <c r="CI11" s="17"/>
      <c r="CJ11" s="17"/>
      <c r="CK11" s="17"/>
      <c r="CL11" s="17">
        <v>9800</v>
      </c>
      <c r="CM11" s="17">
        <v>140</v>
      </c>
      <c r="CN11" s="17">
        <v>15400</v>
      </c>
      <c r="CO11" s="17">
        <f>CP11+CY11</f>
        <v>508320</v>
      </c>
      <c r="CP11" s="17">
        <f>CQ11+CT11+CU11+CV11</f>
        <v>119575</v>
      </c>
      <c r="CQ11" s="17">
        <v>13225</v>
      </c>
      <c r="CR11" s="17"/>
      <c r="CS11" s="17"/>
      <c r="CT11" s="17">
        <v>52350</v>
      </c>
      <c r="CU11" s="17">
        <v>52350</v>
      </c>
      <c r="CV11" s="17">
        <v>1650</v>
      </c>
      <c r="CW11" s="17"/>
      <c r="CX11" s="17"/>
      <c r="CY11" s="17">
        <f>DC11+DI11+DK11</f>
        <v>388745</v>
      </c>
      <c r="CZ11" s="17"/>
      <c r="DA11" s="17"/>
      <c r="DB11" s="17"/>
      <c r="DC11" s="17">
        <v>348685</v>
      </c>
      <c r="DD11" s="17"/>
      <c r="DE11" s="17"/>
      <c r="DF11" s="17"/>
      <c r="DG11" s="17"/>
      <c r="DH11" s="17"/>
      <c r="DI11" s="17">
        <v>950</v>
      </c>
      <c r="DJ11" s="17"/>
      <c r="DK11" s="17">
        <v>39110</v>
      </c>
      <c r="DL11" s="17"/>
      <c r="DM11" s="17">
        <f>H11+I11+K11+Q11+T11+W11+X11+AB11+BC11+CL11+CM11+CT11+CU11+CV11+DK11</f>
        <v>14075657.899999999</v>
      </c>
    </row>
  </sheetData>
  <sheetProtection/>
  <mergeCells count="4">
    <mergeCell ref="B6:B7"/>
    <mergeCell ref="C6:C7"/>
    <mergeCell ref="A5:C5"/>
    <mergeCell ref="A6:A7"/>
  </mergeCells>
  <conditionalFormatting sqref="A1:DM11">
    <cfRule type="expression" priority="22" dxfId="3" stopIfTrue="1">
      <formula>HasError()</formula>
    </cfRule>
    <cfRule type="expression" priority="23" dxfId="4" stopIfTrue="1">
      <formula>LockedByCondition()</formula>
    </cfRule>
    <cfRule type="expression" priority="24" dxfId="5" stopIfTrue="1">
      <formula>Locked()</formula>
    </cfRule>
  </conditionalFormatting>
  <printOptions/>
  <pageMargins left="0.23" right="0.26" top="0.75" bottom="0.29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2019-01-11T06:45:33Z</cp:lastPrinted>
  <dcterms:created xsi:type="dcterms:W3CDTF">2018-11-07T12:01:23Z</dcterms:created>
  <dcterms:modified xsi:type="dcterms:W3CDTF">2019-03-06T05:49:15Z</dcterms:modified>
  <cp:category/>
  <cp:version/>
  <cp:contentType/>
  <cp:contentStatus/>
</cp:coreProperties>
</file>