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10896" activeTab="4"/>
  </bookViews>
  <sheets>
    <sheet name="раздел 3" sheetId="1" r:id="rId1"/>
    <sheet name="прилож.фин.обес." sheetId="2" r:id="rId2"/>
    <sheet name="прил.содерж." sheetId="3" r:id="rId3"/>
    <sheet name="прил.внебюджет" sheetId="4" r:id="rId4"/>
    <sheet name="прил.фин.обесп-субвенции" sheetId="5" r:id="rId5"/>
  </sheets>
  <definedNames>
    <definedName name="_xlnm.Print_Area" localSheetId="3">'прил.внебюджет'!$A$1:$J$56</definedName>
    <definedName name="_xlnm.Print_Area" localSheetId="2">'прил.содерж.'!$A$1:$J$56</definedName>
    <definedName name="_xlnm.Print_Area" localSheetId="4">'прил.фин.обесп-субвенции'!$A$1:$J$56</definedName>
    <definedName name="_xlnm.Print_Area" localSheetId="1">'прилож.фин.обес.'!$A$1:$J$56</definedName>
    <definedName name="_xlnm.Print_Area" localSheetId="0">'раздел 3'!$A$1:$J$85</definedName>
  </definedNames>
  <calcPr fullCalcOnLoad="1"/>
</workbook>
</file>

<file path=xl/sharedStrings.xml><?xml version="1.0" encoding="utf-8"?>
<sst xmlns="http://schemas.openxmlformats.org/spreadsheetml/2006/main" count="357" uniqueCount="83">
  <si>
    <t>Наименование показателя</t>
  </si>
  <si>
    <t>из них: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</si>
  <si>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</si>
  <si>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</si>
  <si>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</si>
  <si>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</si>
  <si>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</si>
  <si>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</si>
  <si>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</si>
  <si>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</si>
  <si>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</si>
  <si>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</si>
  <si>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Единица измерения: руб.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</si>
  <si>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</si>
  <si>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</si>
  <si>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</si>
  <si>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</si>
  <si>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</si>
  <si>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</si>
  <si>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</si>
  <si>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</si>
  <si>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</si>
  <si>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</si>
  <si>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</si>
  <si>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</si>
  <si>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</si>
  <si>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</si>
  <si>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</si>
  <si>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</si>
  <si>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</si>
  <si>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</si>
  <si>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</si>
  <si>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</si>
  <si>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</si>
  <si>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</si>
  <si>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</si>
  <si>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</si>
  <si>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</si>
  <si>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</si>
  <si>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</si>
  <si>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</si>
  <si>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</si>
  <si>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</si>
  <si>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</si>
  <si>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</si>
  <si>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</si>
  <si>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</si>
  <si>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</si>
  <si>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</si>
  <si>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</si>
  <si>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Субсидии на выполнении муниципального задания</t>
  </si>
  <si>
    <t xml:space="preserve">Наименование муниципального  учреждения </t>
  </si>
  <si>
    <t>Поступления от оказания муниципальным учреждением   услуг (выполнения работ) , предоставление которых для физических и юридических лиц осуществляется на платной основе, всего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</si>
  <si>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</si>
  <si>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</si>
  <si>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целевые субсидии</t>
  </si>
  <si>
    <t>III. Поступления от иной приносящей доход деятельности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</si>
  <si>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</si>
  <si>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(субвенции)</t>
  </si>
  <si>
    <t>III. Показатели по поступлениям и выплатам учреждения по субсидиям на финансовое обеспечение  в части содержания имущества на оказание муниципальных услуг (бюджет городского округа Саранск)</t>
  </si>
  <si>
    <t>Плановый период</t>
  </si>
  <si>
    <t>по лицевым счетам, открытым в органах, осуществляющих ведение лицевых счетов учреждений</t>
  </si>
  <si>
    <t>Заместитель Главы Администрации городского округа Саранск-Директор Департамента по социальной политике</t>
  </si>
  <si>
    <t>Изменение</t>
  </si>
  <si>
    <t>(в части изменения Раздела III. Показатели по поступлениям и выплатам учреждения)</t>
  </si>
  <si>
    <t>2015 год</t>
  </si>
  <si>
    <t>плана  финансово - хозяйственной деятельности на 2014 год   на плановый период 2015 и 2016 годов  от 22 января  2014г.</t>
  </si>
  <si>
    <t>на очередной финансовый  2014 год</t>
  </si>
  <si>
    <t>2016 год</t>
  </si>
  <si>
    <t>на очередной  финансовый  2014 год</t>
  </si>
  <si>
    <t>Ж.В.Пичугина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</si>
  <si>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</si>
  <si>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  2</t>
    </r>
    <r>
      <rPr>
        <b/>
        <sz val="11"/>
        <rFont val="Times New Roman"/>
        <family val="1"/>
      </rPr>
      <t xml:space="preserve">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</si>
  <si>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  3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</si>
  <si>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  4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</si>
  <si>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t>МДОУ "Детский сад № 18 комбинированного вида "</t>
  </si>
  <si>
    <t>Абрамова В.Н.</t>
  </si>
  <si>
    <t>" 25 "  июля  2014г.</t>
  </si>
  <si>
    <t>от    " 25 "  июля  2014г.</t>
  </si>
  <si>
    <t>от " 25 "  июля  2014г.</t>
  </si>
  <si>
    <t>"  25 "   июля   2014 г.</t>
  </si>
  <si>
    <t>Тюрина Э.С.</t>
  </si>
  <si>
    <t>тел. 73-12-63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</si>
</sst>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2" fontId="52" fillId="0" borderId="0" xfId="0" applyNumberFormat="1" applyFont="1" applyAlignment="1">
      <alignment vertical="top" wrapText="1"/>
    </xf>
    <xf numFmtId="2" fontId="53" fillId="0" borderId="0" xfId="0" applyNumberFormat="1" applyFont="1" applyAlignment="1">
      <alignment vertical="top" wrapText="1"/>
    </xf>
    <xf numFmtId="2" fontId="54" fillId="0" borderId="0" xfId="0" applyNumberFormat="1" applyFont="1" applyAlignment="1">
      <alignment/>
    </xf>
    <xf numFmtId="2" fontId="1" fillId="32" borderId="10" xfId="0" applyNumberFormat="1" applyFont="1" applyFill="1" applyBorder="1" applyAlignment="1">
      <alignment vertical="top" wrapText="1"/>
    </xf>
    <xf numFmtId="0" fontId="14" fillId="32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28" xfId="0" applyFont="1" applyBorder="1" applyAlignment="1">
      <alignment vertical="top" wrapText="1" shrinkToFit="1"/>
    </xf>
    <xf numFmtId="0" fontId="1" fillId="0" borderId="28" xfId="0" applyFont="1" applyBorder="1" applyAlignment="1">
      <alignment vertical="top"/>
    </xf>
    <xf numFmtId="0" fontId="2" fillId="0" borderId="28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 wrapText="1" shrinkToFit="1"/>
    </xf>
    <xf numFmtId="0" fontId="1" fillId="0" borderId="14" xfId="0" applyFont="1" applyBorder="1" applyAlignment="1">
      <alignment vertical="top" wrapText="1" shrinkToFit="1"/>
    </xf>
    <xf numFmtId="0" fontId="1" fillId="0" borderId="14" xfId="0" applyFont="1" applyBorder="1" applyAlignment="1">
      <alignment horizontal="left" vertical="top" wrapText="1"/>
    </xf>
    <xf numFmtId="0" fontId="1" fillId="0" borderId="2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6"/>
  <sheetViews>
    <sheetView view="pageBreakPreview" zoomScale="95" zoomScaleSheetLayoutView="95" zoomScalePageLayoutView="0" workbookViewId="0" topLeftCell="A67">
      <selection activeCell="I80" sqref="I80"/>
    </sheetView>
  </sheetViews>
  <sheetFormatPr defaultColWidth="9.00390625" defaultRowHeight="12.75"/>
  <cols>
    <col min="1" max="1" width="11.375" style="0" customWidth="1"/>
    <col min="2" max="2" width="11.00390625" style="0" customWidth="1"/>
    <col min="3" max="3" width="17.125" style="0" customWidth="1"/>
    <col min="4" max="4" width="11.00390625" style="0" customWidth="1"/>
    <col min="5" max="5" width="15.50390625" style="0" customWidth="1"/>
    <col min="6" max="6" width="13.50390625" style="0" customWidth="1"/>
    <col min="7" max="7" width="12.875" style="0" customWidth="1"/>
    <col min="8" max="8" width="14.50390625" style="0" customWidth="1"/>
    <col min="9" max="9" width="13.00390625" style="0" customWidth="1"/>
    <col min="10" max="10" width="13.625" style="0" customWidth="1"/>
    <col min="11" max="11" width="1.12109375" style="0" customWidth="1"/>
  </cols>
  <sheetData>
    <row r="2" spans="4:10" s="2" customFormat="1" ht="13.5">
      <c r="D2" s="3"/>
      <c r="E2" s="53"/>
      <c r="F2" s="53"/>
      <c r="G2" s="53"/>
      <c r="H2" s="53" t="s">
        <v>9</v>
      </c>
      <c r="I2" s="53"/>
      <c r="J2" s="53"/>
    </row>
    <row r="3" spans="4:10" s="2" customFormat="1" ht="29.25" customHeight="1">
      <c r="D3" s="3"/>
      <c r="E3" s="54"/>
      <c r="F3" s="54"/>
      <c r="G3" s="54"/>
      <c r="H3" s="58" t="s">
        <v>62</v>
      </c>
      <c r="I3" s="58"/>
      <c r="J3" s="58"/>
    </row>
    <row r="4" spans="4:10" s="2" customFormat="1" ht="15" customHeight="1">
      <c r="D4" s="3"/>
      <c r="E4" s="55"/>
      <c r="F4" s="55"/>
      <c r="G4" s="55"/>
      <c r="H4" s="42" t="s">
        <v>41</v>
      </c>
      <c r="I4" s="42"/>
      <c r="J4" s="42"/>
    </row>
    <row r="5" spans="4:10" s="2" customFormat="1" ht="15" customHeight="1">
      <c r="D5" s="3"/>
      <c r="E5" s="5"/>
      <c r="F5" s="56"/>
      <c r="G5" s="56"/>
      <c r="H5" s="8"/>
      <c r="I5" s="43" t="s">
        <v>70</v>
      </c>
      <c r="J5" s="43"/>
    </row>
    <row r="6" spans="4:10" s="2" customFormat="1" ht="15" customHeight="1">
      <c r="D6" s="3"/>
      <c r="E6" s="15"/>
      <c r="F6" s="55"/>
      <c r="G6" s="55"/>
      <c r="H6" s="10" t="s">
        <v>11</v>
      </c>
      <c r="I6" s="42" t="s">
        <v>10</v>
      </c>
      <c r="J6" s="42"/>
    </row>
    <row r="7" spans="4:10" s="2" customFormat="1" ht="36" customHeight="1">
      <c r="D7" s="3"/>
      <c r="E7" s="42"/>
      <c r="F7" s="42"/>
      <c r="G7" s="42"/>
      <c r="H7" s="42" t="s">
        <v>77</v>
      </c>
      <c r="I7" s="42"/>
      <c r="J7" s="42"/>
    </row>
    <row r="8" spans="1:10" s="2" customFormat="1" ht="20.25" customHeight="1">
      <c r="A8" s="47" t="s">
        <v>63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s="2" customFormat="1" ht="42.75" customHeight="1">
      <c r="A9" s="48" t="s">
        <v>66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2" customFormat="1" ht="44.25" customHeight="1">
      <c r="A10" s="48" t="s">
        <v>64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s="2" customFormat="1" ht="20.25" customHeight="1">
      <c r="A11" s="48" t="s">
        <v>79</v>
      </c>
      <c r="B11" s="48"/>
      <c r="C11" s="48"/>
      <c r="D11" s="48"/>
      <c r="E11" s="48"/>
      <c r="F11" s="48"/>
      <c r="G11" s="48"/>
      <c r="H11" s="48"/>
      <c r="I11" s="48"/>
      <c r="J11" s="48"/>
    </row>
    <row r="14" spans="1:10" ht="26.25" customHeight="1">
      <c r="A14" s="41" t="s">
        <v>75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8.75" customHeight="1">
      <c r="A15" s="59" t="s">
        <v>51</v>
      </c>
      <c r="B15" s="59"/>
      <c r="C15" s="59"/>
      <c r="D15" s="59"/>
      <c r="E15" s="59"/>
      <c r="F15" s="59"/>
      <c r="G15" s="59"/>
      <c r="H15" s="59"/>
      <c r="I15" s="59"/>
      <c r="J15" s="59"/>
    </row>
    <row r="19" spans="1:10" ht="28.5" customHeight="1">
      <c r="A19" s="57" t="s">
        <v>17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4.25" customHeight="1">
      <c r="A20" s="52" t="s">
        <v>12</v>
      </c>
      <c r="B20" s="52"/>
      <c r="C20" s="52"/>
      <c r="D20" s="29"/>
      <c r="E20" s="29"/>
      <c r="F20" s="29"/>
      <c r="G20" s="29"/>
      <c r="H20" s="28"/>
      <c r="I20" s="28"/>
      <c r="J20" s="28"/>
    </row>
    <row r="21" spans="1:10" ht="14.25" customHeight="1">
      <c r="A21" s="75" t="s">
        <v>0</v>
      </c>
      <c r="B21" s="76"/>
      <c r="C21" s="77"/>
      <c r="D21" s="49" t="s">
        <v>15</v>
      </c>
      <c r="E21" s="61" t="s">
        <v>2</v>
      </c>
      <c r="F21" s="62"/>
      <c r="G21" s="63"/>
      <c r="H21" s="64" t="s">
        <v>3</v>
      </c>
      <c r="I21" s="64"/>
      <c r="J21" s="64"/>
    </row>
    <row r="22" spans="1:10" ht="22.5" customHeight="1">
      <c r="A22" s="78"/>
      <c r="B22" s="56"/>
      <c r="C22" s="79"/>
      <c r="D22" s="50"/>
      <c r="E22" s="44" t="s">
        <v>67</v>
      </c>
      <c r="F22" s="46" t="s">
        <v>60</v>
      </c>
      <c r="G22" s="46"/>
      <c r="H22" s="72" t="s">
        <v>61</v>
      </c>
      <c r="I22" s="73"/>
      <c r="J22" s="74"/>
    </row>
    <row r="23" spans="1:10" ht="18" customHeight="1">
      <c r="A23" s="78"/>
      <c r="B23" s="56"/>
      <c r="C23" s="79"/>
      <c r="D23" s="50"/>
      <c r="E23" s="65"/>
      <c r="F23" s="44" t="s">
        <v>65</v>
      </c>
      <c r="G23" s="44" t="s">
        <v>68</v>
      </c>
      <c r="H23" s="46" t="s">
        <v>69</v>
      </c>
      <c r="I23" s="46" t="s">
        <v>60</v>
      </c>
      <c r="J23" s="46"/>
    </row>
    <row r="24" spans="1:10" ht="51.75" customHeight="1">
      <c r="A24" s="80"/>
      <c r="B24" s="43"/>
      <c r="C24" s="81"/>
      <c r="D24" s="51"/>
      <c r="E24" s="45"/>
      <c r="F24" s="45"/>
      <c r="G24" s="45"/>
      <c r="H24" s="46"/>
      <c r="I24" s="30" t="s">
        <v>65</v>
      </c>
      <c r="J24" s="30" t="s">
        <v>68</v>
      </c>
    </row>
    <row r="25" spans="1:10" ht="15" customHeight="1">
      <c r="A25" s="69" t="s">
        <v>13</v>
      </c>
      <c r="B25" s="70"/>
      <c r="C25" s="71"/>
      <c r="D25" s="6" t="s">
        <v>16</v>
      </c>
      <c r="E25" s="24">
        <f>H25</f>
        <v>0</v>
      </c>
      <c r="F25" s="24">
        <f>I25</f>
        <v>0</v>
      </c>
      <c r="G25" s="24">
        <f>J25</f>
        <v>0</v>
      </c>
      <c r="H25" s="24">
        <f>'прилож.фин.обес.'!H8+'прил.содерж.'!H8+'прил.внебюджет'!H8+'прил.фин.обесп-субвенции'!H8</f>
        <v>0</v>
      </c>
      <c r="I25" s="24">
        <f>'прилож.фин.обес.'!I8+'прил.содерж.'!I8+'прил.внебюджет'!I8+'прил.фин.обесп-субвенции'!I8</f>
        <v>0</v>
      </c>
      <c r="J25" s="24">
        <f>'прилож.фин.обес.'!J8+'прил.содерж.'!J8+'прил.внебюджет'!J8+'прил.фин.обесп-субвенции'!J8</f>
        <v>0</v>
      </c>
    </row>
    <row r="26" spans="1:10" ht="15" customHeight="1">
      <c r="A26" s="66" t="s">
        <v>4</v>
      </c>
      <c r="B26" s="67"/>
      <c r="C26" s="68"/>
      <c r="D26" s="6" t="s">
        <v>16</v>
      </c>
      <c r="E26" s="23">
        <f aca="true" t="shared" si="0" ref="E26:J26">E28+E29+E30+E35+E38</f>
        <v>17722595</v>
      </c>
      <c r="F26" s="23">
        <f t="shared" si="0"/>
        <v>17047300</v>
      </c>
      <c r="G26" s="23">
        <f t="shared" si="0"/>
        <v>18655800</v>
      </c>
      <c r="H26" s="23">
        <f>H28+H29+H30+H35+H38</f>
        <v>17722595</v>
      </c>
      <c r="I26" s="23">
        <f t="shared" si="0"/>
        <v>17047300</v>
      </c>
      <c r="J26" s="23">
        <f t="shared" si="0"/>
        <v>18655800</v>
      </c>
    </row>
    <row r="27" spans="1:10" ht="15" customHeight="1">
      <c r="A27" s="69" t="s">
        <v>5</v>
      </c>
      <c r="B27" s="70"/>
      <c r="C27" s="71"/>
      <c r="D27" s="6" t="s">
        <v>16</v>
      </c>
      <c r="E27" s="24"/>
      <c r="F27" s="24"/>
      <c r="G27" s="24"/>
      <c r="H27" s="24"/>
      <c r="I27" s="24"/>
      <c r="J27" s="24"/>
    </row>
    <row r="28" spans="1:17" ht="33" customHeight="1">
      <c r="A28" s="69" t="s">
        <v>50</v>
      </c>
      <c r="B28" s="70"/>
      <c r="C28" s="71"/>
      <c r="D28" s="6" t="s">
        <v>16</v>
      </c>
      <c r="E28" s="24">
        <f>H28</f>
        <v>12348371</v>
      </c>
      <c r="F28" s="24">
        <f aca="true" t="shared" si="1" ref="F28:G30">I28</f>
        <v>14031700</v>
      </c>
      <c r="G28" s="24">
        <f t="shared" si="1"/>
        <v>15640000</v>
      </c>
      <c r="H28" s="24">
        <f>'прилож.фин.обес.'!H9+'прил.содерж.'!H9+'прил.фин.обесп-субвенции'!H9</f>
        <v>12348371</v>
      </c>
      <c r="I28" s="24">
        <f>'прилож.фин.обес.'!I9+'прил.содерж.'!I9+'прил.фин.обесп-субвенции'!I9</f>
        <v>14031700</v>
      </c>
      <c r="J28" s="24">
        <f>'прилож.фин.обес.'!J9+'прил.содерж.'!J9+'прил.фин.обесп-субвенции'!J9</f>
        <v>15640000</v>
      </c>
      <c r="O28" s="39">
        <f>H25+H26-H40</f>
        <v>2374224</v>
      </c>
      <c r="P28" s="39">
        <f>I25+I26-I40</f>
        <v>15600</v>
      </c>
      <c r="Q28" s="39">
        <f>J25+J26-J40</f>
        <v>15800</v>
      </c>
    </row>
    <row r="29" spans="1:10" ht="13.5">
      <c r="A29" s="60" t="s">
        <v>55</v>
      </c>
      <c r="B29" s="60"/>
      <c r="C29" s="60"/>
      <c r="D29" s="6"/>
      <c r="E29" s="24">
        <f>H29</f>
        <v>2374224</v>
      </c>
      <c r="F29" s="24">
        <f t="shared" si="1"/>
        <v>15600</v>
      </c>
      <c r="G29" s="24">
        <f>J29</f>
        <v>15800</v>
      </c>
      <c r="H29" s="40">
        <v>2374224</v>
      </c>
      <c r="I29" s="40">
        <v>15600</v>
      </c>
      <c r="J29" s="40">
        <v>15800</v>
      </c>
    </row>
    <row r="30" spans="1:10" ht="78.75" customHeight="1">
      <c r="A30" s="60" t="s">
        <v>52</v>
      </c>
      <c r="B30" s="60"/>
      <c r="C30" s="60"/>
      <c r="D30" s="6" t="s">
        <v>16</v>
      </c>
      <c r="E30" s="24">
        <f>H30</f>
        <v>0</v>
      </c>
      <c r="F30" s="24">
        <f t="shared" si="1"/>
        <v>0</v>
      </c>
      <c r="G30" s="24">
        <f t="shared" si="1"/>
        <v>0</v>
      </c>
      <c r="H30" s="24"/>
      <c r="I30" s="24"/>
      <c r="J30" s="24"/>
    </row>
    <row r="31" spans="1:10" ht="13.5">
      <c r="A31" s="60" t="s">
        <v>5</v>
      </c>
      <c r="B31" s="60"/>
      <c r="C31" s="60"/>
      <c r="D31" s="6" t="s">
        <v>16</v>
      </c>
      <c r="E31" s="24"/>
      <c r="F31" s="24"/>
      <c r="G31" s="24"/>
      <c r="H31" s="24"/>
      <c r="I31" s="24"/>
      <c r="J31" s="24"/>
    </row>
    <row r="32" spans="1:10" ht="13.5">
      <c r="A32" s="69" t="s">
        <v>36</v>
      </c>
      <c r="B32" s="70"/>
      <c r="C32" s="71"/>
      <c r="D32" s="6" t="s">
        <v>16</v>
      </c>
      <c r="E32" s="24">
        <f>H32</f>
        <v>0</v>
      </c>
      <c r="F32" s="24">
        <f aca="true" t="shared" si="2" ref="F32:G37">I32</f>
        <v>0</v>
      </c>
      <c r="G32" s="24">
        <f t="shared" si="2"/>
        <v>0</v>
      </c>
      <c r="H32" s="24"/>
      <c r="I32" s="24"/>
      <c r="J32" s="24"/>
    </row>
    <row r="33" spans="1:10" ht="13.5">
      <c r="A33" s="69" t="s">
        <v>37</v>
      </c>
      <c r="B33" s="70"/>
      <c r="C33" s="71"/>
      <c r="D33" s="6" t="s">
        <v>16</v>
      </c>
      <c r="E33" s="24">
        <f aca="true" t="shared" si="3" ref="E33:E39">H33</f>
        <v>0</v>
      </c>
      <c r="F33" s="24">
        <f t="shared" si="2"/>
        <v>0</v>
      </c>
      <c r="G33" s="24">
        <f t="shared" si="2"/>
        <v>0</v>
      </c>
      <c r="H33" s="24"/>
      <c r="I33" s="24"/>
      <c r="J33" s="24"/>
    </row>
    <row r="34" spans="1:10" ht="13.5">
      <c r="A34" s="17"/>
      <c r="B34" s="13"/>
      <c r="C34" s="18"/>
      <c r="D34" s="6"/>
      <c r="E34" s="24">
        <f t="shared" si="3"/>
        <v>0</v>
      </c>
      <c r="F34" s="24">
        <f t="shared" si="2"/>
        <v>0</v>
      </c>
      <c r="G34" s="24">
        <f t="shared" si="2"/>
        <v>0</v>
      </c>
      <c r="H34" s="24"/>
      <c r="I34" s="24"/>
      <c r="J34" s="24"/>
    </row>
    <row r="35" spans="1:10" ht="13.5">
      <c r="A35" s="60" t="s">
        <v>38</v>
      </c>
      <c r="B35" s="60"/>
      <c r="C35" s="60"/>
      <c r="D35" s="6" t="s">
        <v>16</v>
      </c>
      <c r="E35" s="24">
        <f t="shared" si="3"/>
        <v>3000000</v>
      </c>
      <c r="F35" s="24">
        <f t="shared" si="2"/>
        <v>3000000</v>
      </c>
      <c r="G35" s="24">
        <f t="shared" si="2"/>
        <v>3000000</v>
      </c>
      <c r="H35" s="24">
        <f>'прил.внебюджет'!H9</f>
        <v>3000000</v>
      </c>
      <c r="I35" s="24">
        <f>'прил.внебюджет'!I9</f>
        <v>3000000</v>
      </c>
      <c r="J35" s="24">
        <f>'прил.внебюджет'!J9</f>
        <v>3000000</v>
      </c>
    </row>
    <row r="36" spans="1:10" ht="13.5">
      <c r="A36" s="90" t="s">
        <v>5</v>
      </c>
      <c r="B36" s="91"/>
      <c r="C36" s="92"/>
      <c r="D36" s="19" t="s">
        <v>16</v>
      </c>
      <c r="E36" s="24">
        <f t="shared" si="3"/>
        <v>0</v>
      </c>
      <c r="F36" s="24">
        <f t="shared" si="2"/>
        <v>0</v>
      </c>
      <c r="G36" s="24">
        <f t="shared" si="2"/>
        <v>0</v>
      </c>
      <c r="H36" s="25"/>
      <c r="I36" s="25"/>
      <c r="J36" s="25"/>
    </row>
    <row r="37" spans="1:10" ht="13.5">
      <c r="A37" s="69"/>
      <c r="B37" s="70"/>
      <c r="C37" s="71"/>
      <c r="D37" s="6"/>
      <c r="E37" s="24">
        <f t="shared" si="3"/>
        <v>0</v>
      </c>
      <c r="F37" s="24">
        <f t="shared" si="2"/>
        <v>0</v>
      </c>
      <c r="G37" s="24">
        <f t="shared" si="2"/>
        <v>0</v>
      </c>
      <c r="H37" s="24"/>
      <c r="I37" s="24"/>
      <c r="J37" s="24"/>
    </row>
    <row r="38" spans="1:10" ht="13.5">
      <c r="A38" s="60" t="s">
        <v>39</v>
      </c>
      <c r="B38" s="60"/>
      <c r="C38" s="60"/>
      <c r="D38" s="6" t="s">
        <v>16</v>
      </c>
      <c r="E38" s="24">
        <f t="shared" si="3"/>
        <v>0</v>
      </c>
      <c r="F38" s="24">
        <f>I38</f>
        <v>0</v>
      </c>
      <c r="G38" s="24">
        <f>J38</f>
        <v>0</v>
      </c>
      <c r="H38" s="24"/>
      <c r="I38" s="24"/>
      <c r="J38" s="24"/>
    </row>
    <row r="39" spans="1:10" ht="31.5" customHeight="1">
      <c r="A39" s="60" t="s">
        <v>14</v>
      </c>
      <c r="B39" s="60"/>
      <c r="C39" s="60"/>
      <c r="D39" s="6" t="s">
        <v>16</v>
      </c>
      <c r="E39" s="24">
        <f t="shared" si="3"/>
        <v>0</v>
      </c>
      <c r="F39" s="24">
        <f>I39</f>
        <v>0</v>
      </c>
      <c r="G39" s="24">
        <f>J39</f>
        <v>0</v>
      </c>
      <c r="H39" s="24">
        <f>H25+H28+H35-H40</f>
        <v>0</v>
      </c>
      <c r="I39" s="24">
        <f>I25+I28+I35-I40</f>
        <v>0</v>
      </c>
      <c r="J39" s="24">
        <f>J25+J28+J35-J40</f>
        <v>0</v>
      </c>
    </row>
    <row r="40" spans="1:10" ht="13.5">
      <c r="A40" s="85" t="s">
        <v>6</v>
      </c>
      <c r="B40" s="85"/>
      <c r="C40" s="85"/>
      <c r="D40" s="9">
        <v>900</v>
      </c>
      <c r="E40" s="23">
        <f>E42+E47+E63+E62</f>
        <v>15348371</v>
      </c>
      <c r="F40" s="23">
        <f>F42+F47+F63+F62</f>
        <v>17031700</v>
      </c>
      <c r="G40" s="23">
        <f>G42+G47+G63+G62</f>
        <v>18640000</v>
      </c>
      <c r="H40" s="23">
        <f>H42+H47+H63+H58+H62</f>
        <v>15348371</v>
      </c>
      <c r="I40" s="23">
        <f>I42+I47+I63+I58+I62</f>
        <v>17031700</v>
      </c>
      <c r="J40" s="23">
        <f>J42+J47+J63+J58+J62</f>
        <v>18640000</v>
      </c>
    </row>
    <row r="41" spans="1:10" ht="13.5">
      <c r="A41" s="60" t="s">
        <v>5</v>
      </c>
      <c r="B41" s="60"/>
      <c r="C41" s="60"/>
      <c r="D41" s="6"/>
      <c r="E41" s="24"/>
      <c r="F41" s="24"/>
      <c r="G41" s="24"/>
      <c r="H41" s="24"/>
      <c r="I41" s="24"/>
      <c r="J41" s="24"/>
    </row>
    <row r="42" spans="1:10" ht="32.25" customHeight="1">
      <c r="A42" s="84" t="s">
        <v>42</v>
      </c>
      <c r="B42" s="84"/>
      <c r="C42" s="84"/>
      <c r="D42" s="11">
        <v>210</v>
      </c>
      <c r="E42" s="24">
        <f aca="true" t="shared" si="4" ref="E42:J42">E44+E45+E46</f>
        <v>10943404</v>
      </c>
      <c r="F42" s="24">
        <f t="shared" si="4"/>
        <v>12160400</v>
      </c>
      <c r="G42" s="24">
        <f t="shared" si="4"/>
        <v>13768000</v>
      </c>
      <c r="H42" s="24">
        <f t="shared" si="4"/>
        <v>10943404</v>
      </c>
      <c r="I42" s="24">
        <f t="shared" si="4"/>
        <v>12160400</v>
      </c>
      <c r="J42" s="24">
        <f t="shared" si="4"/>
        <v>13768000</v>
      </c>
    </row>
    <row r="43" spans="1:10" ht="13.5">
      <c r="A43" s="87" t="s">
        <v>1</v>
      </c>
      <c r="B43" s="88"/>
      <c r="C43" s="88"/>
      <c r="D43" s="13"/>
      <c r="E43" s="26"/>
      <c r="F43" s="26"/>
      <c r="G43" s="26"/>
      <c r="H43" s="24"/>
      <c r="I43" s="24"/>
      <c r="J43" s="24"/>
    </row>
    <row r="44" spans="1:10" ht="13.5">
      <c r="A44" s="60" t="s">
        <v>18</v>
      </c>
      <c r="B44" s="60"/>
      <c r="C44" s="60"/>
      <c r="D44" s="11">
        <v>211</v>
      </c>
      <c r="E44" s="24">
        <f>H44</f>
        <v>8208583</v>
      </c>
      <c r="F44" s="24">
        <f aca="true" t="shared" si="5" ref="F44:G46">I44</f>
        <v>9314000</v>
      </c>
      <c r="G44" s="24">
        <f t="shared" si="5"/>
        <v>10548700</v>
      </c>
      <c r="H44" s="24">
        <f>'прилож.фин.обес.'!H14+'прил.содерж.'!H14+'прил.внебюджет'!H14+'прил.фин.обесп-субвенции'!H14</f>
        <v>8208583</v>
      </c>
      <c r="I44" s="24">
        <f>'прилож.фин.обес.'!I14+'прил.содерж.'!I14+'прил.внебюджет'!I14+'прил.фин.обесп-субвенции'!I14</f>
        <v>9314000</v>
      </c>
      <c r="J44" s="24">
        <f>'прилож.фин.обес.'!J14+'прил.содерж.'!J14+'прил.внебюджет'!J14+'прил.фин.обесп-субвенции'!J14</f>
        <v>10548700</v>
      </c>
    </row>
    <row r="45" spans="1:10" ht="13.5">
      <c r="A45" s="83" t="s">
        <v>19</v>
      </c>
      <c r="B45" s="83"/>
      <c r="C45" s="83"/>
      <c r="D45" s="11">
        <v>212</v>
      </c>
      <c r="E45" s="24">
        <f>H45</f>
        <v>1500</v>
      </c>
      <c r="F45" s="24">
        <f t="shared" si="5"/>
        <v>33600</v>
      </c>
      <c r="G45" s="24">
        <f t="shared" si="5"/>
        <v>33600</v>
      </c>
      <c r="H45" s="24">
        <f>'прилож.фин.обес.'!H15+'прил.содерж.'!H15+'прил.внебюджет'!H15+'прил.фин.обесп-субвенции'!H15</f>
        <v>1500</v>
      </c>
      <c r="I45" s="24">
        <f>'прилож.фин.обес.'!I15+'прил.содерж.'!I15+'прил.внебюджет'!I15+'прил.фин.обесп-субвенции'!I15</f>
        <v>33600</v>
      </c>
      <c r="J45" s="24">
        <f>'прилож.фин.обес.'!J15+'прил.содерж.'!J15+'прил.внебюджет'!J15+'прил.фин.обесп-субвенции'!J15</f>
        <v>33600</v>
      </c>
    </row>
    <row r="46" spans="1:10" ht="19.5" customHeight="1">
      <c r="A46" s="60" t="s">
        <v>20</v>
      </c>
      <c r="B46" s="60"/>
      <c r="C46" s="60"/>
      <c r="D46" s="11">
        <v>213</v>
      </c>
      <c r="E46" s="24">
        <f>H46</f>
        <v>2733321</v>
      </c>
      <c r="F46" s="24">
        <f t="shared" si="5"/>
        <v>2812800</v>
      </c>
      <c r="G46" s="24">
        <f t="shared" si="5"/>
        <v>3185700</v>
      </c>
      <c r="H46" s="24">
        <f>'прилож.фин.обес.'!H16+'прил.содерж.'!H16+'прил.внебюджет'!H16+'прил.фин.обесп-субвенции'!H16</f>
        <v>2733321</v>
      </c>
      <c r="I46" s="24">
        <f>'прилож.фин.обес.'!I16+'прил.содерж.'!I16+'прил.внебюджет'!I16+'прил.фин.обесп-субвенции'!I16</f>
        <v>2812800</v>
      </c>
      <c r="J46" s="24">
        <f>'прилож.фин.обес.'!J16+'прил.содерж.'!J16+'прил.внебюджет'!J16+'прил.фин.обесп-субвенции'!J16</f>
        <v>3185700</v>
      </c>
    </row>
    <row r="47" spans="1:10" ht="13.5">
      <c r="A47" s="60" t="s">
        <v>43</v>
      </c>
      <c r="B47" s="60"/>
      <c r="C47" s="60"/>
      <c r="D47" s="11">
        <v>220</v>
      </c>
      <c r="E47" s="24">
        <f>E49+E50+E51+E52+E53+E54</f>
        <v>1190206</v>
      </c>
      <c r="F47" s="24">
        <f>F49+F50+F51+F52+F53+F54</f>
        <v>1223100</v>
      </c>
      <c r="G47" s="24">
        <f>G49+G50+G51+G52+G53+G54</f>
        <v>1313000</v>
      </c>
      <c r="H47" s="24">
        <f>'прилож.фин.обес.'!H17+'прил.содерж.'!H17+'прил.внебюджет'!H17+'прил.фин.обесп-субвенции'!H17</f>
        <v>1190206</v>
      </c>
      <c r="I47" s="24">
        <f>'прилож.фин.обес.'!I17+'прил.содерж.'!I17+'прил.внебюджет'!I17+'прил.фин.обесп-субвенции'!I17</f>
        <v>1223100</v>
      </c>
      <c r="J47" s="24">
        <f>'прилож.фин.обес.'!J17+'прил.содерж.'!J17+'прил.внебюджет'!J17+'прил.фин.обесп-субвенции'!J17</f>
        <v>1313000</v>
      </c>
    </row>
    <row r="48" spans="1:10" ht="13.5">
      <c r="A48" s="87" t="s">
        <v>1</v>
      </c>
      <c r="B48" s="88"/>
      <c r="C48" s="88"/>
      <c r="D48" s="11"/>
      <c r="E48" s="24"/>
      <c r="F48" s="24"/>
      <c r="G48" s="24"/>
      <c r="H48" s="24"/>
      <c r="I48" s="24"/>
      <c r="J48" s="24"/>
    </row>
    <row r="49" spans="1:10" ht="13.5">
      <c r="A49" s="60" t="s">
        <v>21</v>
      </c>
      <c r="B49" s="60"/>
      <c r="C49" s="60"/>
      <c r="D49" s="11">
        <v>221</v>
      </c>
      <c r="E49" s="24">
        <f aca="true" t="shared" si="6" ref="E49:E58">H49</f>
        <v>76000</v>
      </c>
      <c r="F49" s="24">
        <f aca="true" t="shared" si="7" ref="F49:F58">I49</f>
        <v>66000</v>
      </c>
      <c r="G49" s="24">
        <f aca="true" t="shared" si="8" ref="G49:G58">J49</f>
        <v>66000</v>
      </c>
      <c r="H49" s="24">
        <f>'прилож.фин.обес.'!H19+'прил.содерж.'!H19+'прил.внебюджет'!H19+'прил.фин.обесп-субвенции'!H19</f>
        <v>76000</v>
      </c>
      <c r="I49" s="24">
        <f>'прилож.фин.обес.'!I19+'прил.содерж.'!I19+'прил.внебюджет'!I19+'прил.фин.обесп-субвенции'!I19</f>
        <v>66000</v>
      </c>
      <c r="J49" s="24">
        <f>'прилож.фин.обес.'!J19+'прил.содерж.'!J19+'прил.внебюджет'!J19+'прил.фин.обесп-субвенции'!J19</f>
        <v>66000</v>
      </c>
    </row>
    <row r="50" spans="1:10" ht="13.5">
      <c r="A50" s="60" t="s">
        <v>22</v>
      </c>
      <c r="B50" s="60"/>
      <c r="C50" s="60"/>
      <c r="D50" s="11">
        <v>222</v>
      </c>
      <c r="E50" s="24">
        <f t="shared" si="6"/>
        <v>0</v>
      </c>
      <c r="F50" s="24">
        <f t="shared" si="7"/>
        <v>0</v>
      </c>
      <c r="G50" s="24">
        <f t="shared" si="8"/>
        <v>0</v>
      </c>
      <c r="H50" s="24">
        <f>'прилож.фин.обес.'!H20+'прил.содерж.'!H20+'прил.внебюджет'!H20+'прил.фин.обесп-субвенции'!H20</f>
        <v>0</v>
      </c>
      <c r="I50" s="24">
        <f>'прилож.фин.обес.'!I20+'прил.содерж.'!I20+'прил.внебюджет'!I20+'прил.фин.обесп-субвенции'!I20</f>
        <v>0</v>
      </c>
      <c r="J50" s="24">
        <f>'прилож.фин.обес.'!J20+'прил.содерж.'!J20+'прил.внебюджет'!J20+'прил.фин.обесп-субвенции'!J20</f>
        <v>0</v>
      </c>
    </row>
    <row r="51" spans="1:10" ht="13.5">
      <c r="A51" s="60" t="s">
        <v>23</v>
      </c>
      <c r="B51" s="60"/>
      <c r="C51" s="60"/>
      <c r="D51" s="11">
        <v>223</v>
      </c>
      <c r="E51" s="24">
        <f t="shared" si="6"/>
        <v>778900</v>
      </c>
      <c r="F51" s="24">
        <f t="shared" si="7"/>
        <v>864400</v>
      </c>
      <c r="G51" s="24">
        <f t="shared" si="8"/>
        <v>953300</v>
      </c>
      <c r="H51" s="24">
        <f>'прилож.фин.обес.'!H21+'прил.содерж.'!H21+'прил.внебюджет'!H21+'прил.фин.обесп-субвенции'!H21</f>
        <v>778900</v>
      </c>
      <c r="I51" s="24">
        <f>'прилож.фин.обес.'!I21+'прил.содерж.'!I21+'прил.внебюджет'!I21+'прил.фин.обесп-субвенции'!I21</f>
        <v>864400</v>
      </c>
      <c r="J51" s="24">
        <f>'прилож.фин.обес.'!J21+'прил.содерж.'!J21+'прил.внебюджет'!J21+'прил.фин.обесп-субвенции'!J21</f>
        <v>953300</v>
      </c>
    </row>
    <row r="52" spans="1:10" ht="13.5">
      <c r="A52" s="60" t="s">
        <v>24</v>
      </c>
      <c r="B52" s="60"/>
      <c r="C52" s="60"/>
      <c r="D52" s="11">
        <v>224</v>
      </c>
      <c r="E52" s="24">
        <f t="shared" si="6"/>
        <v>0</v>
      </c>
      <c r="F52" s="24">
        <f t="shared" si="7"/>
        <v>0</v>
      </c>
      <c r="G52" s="24">
        <f t="shared" si="8"/>
        <v>0</v>
      </c>
      <c r="H52" s="24">
        <f>'прилож.фин.обес.'!H22+'прил.содерж.'!H22+'прил.внебюджет'!H22+'прил.фин.обесп-субвенции'!H22</f>
        <v>0</v>
      </c>
      <c r="I52" s="24">
        <f>'прилож.фин.обес.'!I22+'прил.содерж.'!I22+'прил.внебюджет'!I22+'прил.фин.обесп-субвенции'!I22</f>
        <v>0</v>
      </c>
      <c r="J52" s="24">
        <f>'прилож.фин.обес.'!J22+'прил.содерж.'!J22+'прил.внебюджет'!J22+'прил.фин.обесп-субвенции'!J22</f>
        <v>0</v>
      </c>
    </row>
    <row r="53" spans="1:10" ht="13.5">
      <c r="A53" s="60" t="s">
        <v>25</v>
      </c>
      <c r="B53" s="60"/>
      <c r="C53" s="60"/>
      <c r="D53" s="11">
        <v>225</v>
      </c>
      <c r="E53" s="24">
        <f t="shared" si="6"/>
        <v>111706</v>
      </c>
      <c r="F53" s="24">
        <f t="shared" si="7"/>
        <v>117400</v>
      </c>
      <c r="G53" s="24">
        <f t="shared" si="8"/>
        <v>118400</v>
      </c>
      <c r="H53" s="24">
        <f>'прилож.фин.обес.'!H23+'прил.содерж.'!H23+'прил.внебюджет'!H23+'прил.фин.обесп-субвенции'!H23</f>
        <v>111706</v>
      </c>
      <c r="I53" s="24">
        <f>'прилож.фин.обес.'!I23+'прил.содерж.'!I23+'прил.внебюджет'!I23+'прил.фин.обесп-субвенции'!I23</f>
        <v>117400</v>
      </c>
      <c r="J53" s="24">
        <f>'прилож.фин.обес.'!J23+'прил.содерж.'!J23+'прил.внебюджет'!J23+'прил.фин.обесп-субвенции'!J23</f>
        <v>118400</v>
      </c>
    </row>
    <row r="54" spans="1:10" ht="13.5">
      <c r="A54" s="60" t="s">
        <v>26</v>
      </c>
      <c r="B54" s="60"/>
      <c r="C54" s="60"/>
      <c r="D54" s="11">
        <v>226</v>
      </c>
      <c r="E54" s="24">
        <f t="shared" si="6"/>
        <v>223600</v>
      </c>
      <c r="F54" s="24">
        <f t="shared" si="7"/>
        <v>175300</v>
      </c>
      <c r="G54" s="24">
        <f t="shared" si="8"/>
        <v>175300</v>
      </c>
      <c r="H54" s="24">
        <f>'прилож.фин.обес.'!H24+'прил.содерж.'!H24+'прил.внебюджет'!H24+'прил.фин.обесп-субвенции'!H24</f>
        <v>223600</v>
      </c>
      <c r="I54" s="24">
        <f>'прилож.фин.обес.'!I24+'прил.содерж.'!I24+'прил.внебюджет'!I24+'прил.фин.обесп-субвенции'!I24</f>
        <v>175300</v>
      </c>
      <c r="J54" s="24">
        <f>'прилож.фин.обес.'!J24+'прил.содерж.'!J24+'прил.внебюджет'!J24+'прил.фин.обесп-субвенции'!J24</f>
        <v>175300</v>
      </c>
    </row>
    <row r="55" spans="1:10" ht="28.5" customHeight="1">
      <c r="A55" s="60" t="s">
        <v>44</v>
      </c>
      <c r="B55" s="60"/>
      <c r="C55" s="60"/>
      <c r="D55" s="11">
        <v>240</v>
      </c>
      <c r="E55" s="24">
        <f t="shared" si="6"/>
        <v>0</v>
      </c>
      <c r="F55" s="24">
        <f t="shared" si="7"/>
        <v>0</v>
      </c>
      <c r="G55" s="24">
        <f t="shared" si="8"/>
        <v>0</v>
      </c>
      <c r="H55" s="24">
        <f>'прилож.фин.обес.'!H25+'прил.содерж.'!H25+'прил.внебюджет'!H25+'прил.фин.обесп-субвенции'!H25</f>
        <v>0</v>
      </c>
      <c r="I55" s="24">
        <f>'прилож.фин.обес.'!I25+'прил.содерж.'!I25+'прил.внебюджет'!I25+'прил.фин.обесп-субвенции'!I25</f>
        <v>0</v>
      </c>
      <c r="J55" s="24">
        <f>'прилож.фин.обес.'!J25+'прил.содерж.'!J25+'прил.внебюджет'!J25+'прил.фин.обесп-субвенции'!J25</f>
        <v>0</v>
      </c>
    </row>
    <row r="56" spans="1:10" ht="13.5">
      <c r="A56" s="87" t="s">
        <v>1</v>
      </c>
      <c r="B56" s="88"/>
      <c r="C56" s="88"/>
      <c r="D56" s="11"/>
      <c r="E56" s="24"/>
      <c r="F56" s="24"/>
      <c r="G56" s="24"/>
      <c r="H56" s="24"/>
      <c r="I56" s="24"/>
      <c r="J56" s="24"/>
    </row>
    <row r="57" spans="1:10" ht="47.25" customHeight="1">
      <c r="A57" s="60" t="s">
        <v>27</v>
      </c>
      <c r="B57" s="60"/>
      <c r="C57" s="60"/>
      <c r="D57" s="11">
        <v>241</v>
      </c>
      <c r="E57" s="24">
        <f t="shared" si="6"/>
        <v>0</v>
      </c>
      <c r="F57" s="24">
        <f t="shared" si="7"/>
        <v>0</v>
      </c>
      <c r="G57" s="24">
        <f t="shared" si="8"/>
        <v>0</v>
      </c>
      <c r="H57" s="24">
        <f>'прилож.фин.обес.'!H27+'прил.содерж.'!H27+'прил.внебюджет'!H27+'прил.фин.обесп-субвенции'!H27</f>
        <v>0</v>
      </c>
      <c r="I57" s="24">
        <f>'прилож.фин.обес.'!I27+'прил.содерж.'!I27+'прил.внебюджет'!I27+'прил.фин.обесп-субвенции'!I27</f>
        <v>0</v>
      </c>
      <c r="J57" s="24">
        <f>'прилож.фин.обес.'!J27+'прил.содерж.'!J27+'прил.внебюджет'!J27+'прил.фин.обесп-субвенции'!J27</f>
        <v>0</v>
      </c>
    </row>
    <row r="58" spans="1:10" ht="13.5">
      <c r="A58" s="60" t="s">
        <v>45</v>
      </c>
      <c r="B58" s="60"/>
      <c r="C58" s="60"/>
      <c r="D58" s="11">
        <v>260</v>
      </c>
      <c r="E58" s="24">
        <f t="shared" si="6"/>
        <v>0</v>
      </c>
      <c r="F58" s="24">
        <f t="shared" si="7"/>
        <v>0</v>
      </c>
      <c r="G58" s="24">
        <f t="shared" si="8"/>
        <v>0</v>
      </c>
      <c r="H58" s="24">
        <f>'прилож.фин.обес.'!H28+'прил.содерж.'!H28+'прил.внебюджет'!H28+'прил.фин.обесп-субвенции'!H28</f>
        <v>0</v>
      </c>
      <c r="I58" s="24">
        <f>'прилож.фин.обес.'!I28+'прил.содерж.'!I28+'прил.внебюджет'!I28+'прил.фин.обесп-субвенции'!I28</f>
        <v>0</v>
      </c>
      <c r="J58" s="24">
        <f>'прилож.фин.обес.'!J28+'прил.содерж.'!J28+'прил.внебюджет'!J28+'прил.фин.обесп-субвенции'!J28</f>
        <v>0</v>
      </c>
    </row>
    <row r="59" spans="1:10" ht="13.5">
      <c r="A59" s="87" t="s">
        <v>1</v>
      </c>
      <c r="B59" s="88"/>
      <c r="C59" s="88"/>
      <c r="D59" s="11"/>
      <c r="E59" s="24"/>
      <c r="F59" s="24"/>
      <c r="G59" s="24"/>
      <c r="H59" s="24"/>
      <c r="I59" s="24"/>
      <c r="J59" s="24"/>
    </row>
    <row r="60" spans="1:10" ht="29.25" customHeight="1">
      <c r="A60" s="60" t="s">
        <v>28</v>
      </c>
      <c r="B60" s="60"/>
      <c r="C60" s="60"/>
      <c r="D60" s="11">
        <v>262</v>
      </c>
      <c r="E60" s="24">
        <f>H60</f>
        <v>0</v>
      </c>
      <c r="F60" s="24">
        <f aca="true" t="shared" si="9" ref="F60:G62">I60</f>
        <v>0</v>
      </c>
      <c r="G60" s="24">
        <f t="shared" si="9"/>
        <v>0</v>
      </c>
      <c r="H60" s="24">
        <f>'прилож.фин.обес.'!H30+'прил.содерж.'!H30+'прил.внебюджет'!H30+'прил.фин.обесп-субвенции'!H30</f>
        <v>0</v>
      </c>
      <c r="I60" s="24">
        <f>'прилож.фин.обес.'!I30+'прил.содерж.'!I30+'прил.внебюджет'!I30+'прил.фин.обесп-субвенции'!I30</f>
        <v>0</v>
      </c>
      <c r="J60" s="24">
        <f>'прилож.фин.обес.'!J30+'прил.содерж.'!J30+'прил.внебюджет'!J30+'прил.фин.обесп-субвенции'!J30</f>
        <v>0</v>
      </c>
    </row>
    <row r="61" spans="1:10" ht="47.25" customHeight="1">
      <c r="A61" s="89" t="s">
        <v>29</v>
      </c>
      <c r="B61" s="89"/>
      <c r="C61" s="89"/>
      <c r="D61" s="11">
        <v>263</v>
      </c>
      <c r="E61" s="24">
        <f>H61</f>
        <v>0</v>
      </c>
      <c r="F61" s="24">
        <f t="shared" si="9"/>
        <v>0</v>
      </c>
      <c r="G61" s="24">
        <f t="shared" si="9"/>
        <v>0</v>
      </c>
      <c r="H61" s="24">
        <f>'прилож.фин.обес.'!H31+'прил.содерж.'!H31+'прил.внебюджет'!H31+'прил.фин.обесп-субвенции'!H31</f>
        <v>0</v>
      </c>
      <c r="I61" s="24">
        <f>'прилож.фин.обес.'!I31+'прил.содерж.'!I31+'прил.внебюджет'!I31+'прил.фин.обесп-субвенции'!I31</f>
        <v>0</v>
      </c>
      <c r="J61" s="24">
        <f>'прилож.фин.обес.'!J31+'прил.содерж.'!J31+'прил.внебюджет'!J31+'прил.фин.обесп-субвенции'!J31</f>
        <v>0</v>
      </c>
    </row>
    <row r="62" spans="1:10" ht="13.5">
      <c r="A62" s="60" t="s">
        <v>30</v>
      </c>
      <c r="B62" s="60"/>
      <c r="C62" s="60"/>
      <c r="D62" s="11">
        <v>290</v>
      </c>
      <c r="E62" s="24">
        <f>H62</f>
        <v>312400</v>
      </c>
      <c r="F62" s="24">
        <f t="shared" si="9"/>
        <v>310400</v>
      </c>
      <c r="G62" s="24">
        <f t="shared" si="9"/>
        <v>261400</v>
      </c>
      <c r="H62" s="24">
        <f>'прилож.фин.обес.'!H32+'прил.содерж.'!H32+'прил.внебюджет'!H32+'прил.фин.обесп-субвенции'!H32</f>
        <v>312400</v>
      </c>
      <c r="I62" s="24">
        <f>'прилож.фин.обес.'!I32+'прил.содерж.'!I32+'прил.внебюджет'!I32+'прил.фин.обесп-субвенции'!I32</f>
        <v>310400</v>
      </c>
      <c r="J62" s="24">
        <f>'прилож.фин.обес.'!J32+'прил.содерж.'!J32+'прил.внебюджет'!J32+'прил.фин.обесп-субвенции'!J32</f>
        <v>261400</v>
      </c>
    </row>
    <row r="63" spans="1:10" ht="28.5" customHeight="1">
      <c r="A63" s="60" t="s">
        <v>46</v>
      </c>
      <c r="B63" s="60"/>
      <c r="C63" s="60"/>
      <c r="D63" s="11">
        <v>300</v>
      </c>
      <c r="E63" s="24">
        <f>E65+E66+E67+E68</f>
        <v>2902361</v>
      </c>
      <c r="F63" s="24">
        <f>F65+F66+F67+F68</f>
        <v>3337800</v>
      </c>
      <c r="G63" s="24">
        <f>G65+G66+G67+G68</f>
        <v>3297600</v>
      </c>
      <c r="H63" s="24">
        <f>'прилож.фин.обес.'!H33+'прил.содерж.'!H33+'прил.внебюджет'!H33+'прил.фин.обесп-субвенции'!H33</f>
        <v>2902361</v>
      </c>
      <c r="I63" s="24">
        <f>'прилож.фин.обес.'!I33+'прил.содерж.'!I33+'прил.внебюджет'!I33+'прил.фин.обесп-субвенции'!I33</f>
        <v>3337800</v>
      </c>
      <c r="J63" s="24">
        <f>'прилож.фин.обес.'!J33+'прил.содерж.'!J33+'прил.внебюджет'!J33+'прил.фин.обесп-субвенции'!J33</f>
        <v>3297600</v>
      </c>
    </row>
    <row r="64" spans="1:10" ht="13.5">
      <c r="A64" s="87" t="s">
        <v>1</v>
      </c>
      <c r="B64" s="88"/>
      <c r="C64" s="88"/>
      <c r="D64" s="11"/>
      <c r="E64" s="24"/>
      <c r="F64" s="24"/>
      <c r="G64" s="24"/>
      <c r="H64" s="24"/>
      <c r="I64" s="24"/>
      <c r="J64" s="24"/>
    </row>
    <row r="65" spans="1:10" ht="19.5" customHeight="1">
      <c r="A65" s="60" t="s">
        <v>31</v>
      </c>
      <c r="B65" s="60"/>
      <c r="C65" s="60"/>
      <c r="D65" s="11">
        <v>310</v>
      </c>
      <c r="E65" s="24">
        <f>H65</f>
        <v>150000</v>
      </c>
      <c r="F65" s="24">
        <f aca="true" t="shared" si="10" ref="F65:G68">I65</f>
        <v>150000</v>
      </c>
      <c r="G65" s="24">
        <f t="shared" si="10"/>
        <v>150000</v>
      </c>
      <c r="H65" s="24">
        <f>'прилож.фин.обес.'!H35+'прил.содерж.'!H35+'прил.внебюджет'!H35+'прил.фин.обесп-субвенции'!H35</f>
        <v>150000</v>
      </c>
      <c r="I65" s="24">
        <f>'прилож.фин.обес.'!I35+'прил.содерж.'!I35+'прил.внебюджет'!I35+'прил.фин.обесп-субвенции'!I35</f>
        <v>150000</v>
      </c>
      <c r="J65" s="24">
        <f>'прилож.фин.обес.'!J35+'прил.содерж.'!J35+'прил.внебюджет'!J35+'прил.фин.обесп-субвенции'!J35</f>
        <v>150000</v>
      </c>
    </row>
    <row r="66" spans="1:10" ht="31.5" customHeight="1">
      <c r="A66" s="86" t="s">
        <v>32</v>
      </c>
      <c r="B66" s="86"/>
      <c r="C66" s="86"/>
      <c r="D66" s="21">
        <v>320</v>
      </c>
      <c r="E66" s="24">
        <f>H66</f>
        <v>0</v>
      </c>
      <c r="F66" s="24">
        <f t="shared" si="10"/>
        <v>0</v>
      </c>
      <c r="G66" s="24">
        <f t="shared" si="10"/>
        <v>0</v>
      </c>
      <c r="H66" s="24">
        <f>'прилож.фин.обес.'!H36+'прил.содерж.'!H36+'прил.внебюджет'!H36+'прил.фин.обесп-субвенции'!H36</f>
        <v>0</v>
      </c>
      <c r="I66" s="24">
        <f>'прилож.фин.обес.'!I36+'прил.содерж.'!I36+'прил.внебюджет'!I36+'прил.фин.обесп-субвенции'!I36</f>
        <v>0</v>
      </c>
      <c r="J66" s="24">
        <f>'прилож.фин.обес.'!J36+'прил.содерж.'!J36+'прил.внебюджет'!J36+'прил.фин.обесп-субвенции'!J36</f>
        <v>0</v>
      </c>
    </row>
    <row r="67" spans="1:10" ht="31.5" customHeight="1">
      <c r="A67" s="86" t="s">
        <v>33</v>
      </c>
      <c r="B67" s="86"/>
      <c r="C67" s="86"/>
      <c r="D67" s="20">
        <v>330</v>
      </c>
      <c r="E67" s="24">
        <f>H67</f>
        <v>0</v>
      </c>
      <c r="F67" s="24">
        <f t="shared" si="10"/>
        <v>0</v>
      </c>
      <c r="G67" s="24">
        <f t="shared" si="10"/>
        <v>0</v>
      </c>
      <c r="H67" s="24">
        <f>'прилож.фин.обес.'!H37+'прил.содерж.'!H37+'прил.внебюджет'!H37+'прил.фин.обесп-субвенции'!H37</f>
        <v>0</v>
      </c>
      <c r="I67" s="24">
        <f>'прилож.фин.обес.'!I37+'прил.содерж.'!I37+'прил.внебюджет'!I37+'прил.фин.обесп-субвенции'!I37</f>
        <v>0</v>
      </c>
      <c r="J67" s="24">
        <f>'прилож.фин.обес.'!J37+'прил.содерж.'!J37+'прил.внебюджет'!J37+'прил.фин.обесп-субвенции'!J37</f>
        <v>0</v>
      </c>
    </row>
    <row r="68" spans="1:10" ht="31.5" customHeight="1">
      <c r="A68" s="60" t="s">
        <v>34</v>
      </c>
      <c r="B68" s="60"/>
      <c r="C68" s="60"/>
      <c r="D68" s="11">
        <v>340</v>
      </c>
      <c r="E68" s="24">
        <f>H68</f>
        <v>2752361</v>
      </c>
      <c r="F68" s="24">
        <f t="shared" si="10"/>
        <v>3187800</v>
      </c>
      <c r="G68" s="24">
        <f t="shared" si="10"/>
        <v>3147600</v>
      </c>
      <c r="H68" s="24">
        <f>'прилож.фин.обес.'!H38+'прил.содерж.'!H38+'прил.внебюджет'!H38+'прил.фин.обесп-субвенции'!H38</f>
        <v>2752361</v>
      </c>
      <c r="I68" s="24">
        <f>'прилож.фин.обес.'!I38+'прил.содерж.'!I38+'прил.внебюджет'!I38+'прил.фин.обесп-субвенции'!I38</f>
        <v>3187800</v>
      </c>
      <c r="J68" s="24">
        <f>'прилож.фин.обес.'!J38+'прил.содерж.'!J38+'прил.внебюджет'!J38+'прил.фин.обесп-субвенции'!J38</f>
        <v>3147600</v>
      </c>
    </row>
    <row r="69" spans="1:10" ht="20.25" customHeight="1">
      <c r="A69" s="60" t="s">
        <v>47</v>
      </c>
      <c r="B69" s="60"/>
      <c r="C69" s="60"/>
      <c r="D69" s="11">
        <v>500</v>
      </c>
      <c r="E69" s="24">
        <f>E71+E72</f>
        <v>0</v>
      </c>
      <c r="F69" s="24">
        <f>F71+F72</f>
        <v>0</v>
      </c>
      <c r="G69" s="24">
        <f>G71+G72</f>
        <v>0</v>
      </c>
      <c r="H69" s="24">
        <f>'прилож.фин.обес.'!H39+'прил.содерж.'!H39+'прил.внебюджет'!H39+'прил.фин.обесп-субвенции'!H39</f>
        <v>0</v>
      </c>
      <c r="I69" s="24">
        <f>'прилож.фин.обес.'!I39+'прил.содерж.'!I39+'прил.внебюджет'!I39+'прил.фин.обесп-субвенции'!I39</f>
        <v>0</v>
      </c>
      <c r="J69" s="24">
        <f>'прилож.фин.обес.'!J39+'прил.содерж.'!J39+'прил.внебюджет'!J39+'прил.фин.обесп-субвенции'!J39</f>
        <v>0</v>
      </c>
    </row>
    <row r="70" spans="1:10" ht="13.5">
      <c r="A70" s="87" t="s">
        <v>1</v>
      </c>
      <c r="B70" s="88"/>
      <c r="C70" s="88"/>
      <c r="D70" s="11"/>
      <c r="E70" s="24"/>
      <c r="F70" s="24"/>
      <c r="G70" s="24"/>
      <c r="H70" s="24"/>
      <c r="I70" s="24"/>
      <c r="J70" s="24"/>
    </row>
    <row r="71" spans="1:10" ht="30.75" customHeight="1">
      <c r="A71" s="69" t="s">
        <v>40</v>
      </c>
      <c r="B71" s="70"/>
      <c r="C71" s="71"/>
      <c r="D71" s="11">
        <v>520</v>
      </c>
      <c r="E71" s="24">
        <f aca="true" t="shared" si="11" ref="E71:G72">H71</f>
        <v>0</v>
      </c>
      <c r="F71" s="24">
        <f t="shared" si="11"/>
        <v>0</v>
      </c>
      <c r="G71" s="24">
        <f t="shared" si="11"/>
        <v>0</v>
      </c>
      <c r="H71" s="24">
        <f>'прилож.фин.обес.'!H41+'прил.содерж.'!H41+'прил.внебюджет'!H41+'прил.фин.обесп-субвенции'!H41</f>
        <v>0</v>
      </c>
      <c r="I71" s="24">
        <f>'прилож.фин.обес.'!I41+'прил.содерж.'!I41+'прил.внебюджет'!I41+'прил.фин.обесп-субвенции'!I41</f>
        <v>0</v>
      </c>
      <c r="J71" s="24">
        <f>'прилож.фин.обес.'!J41+'прил.содерж.'!J41+'прил.внебюджет'!J41+'прил.фин.обесп-субвенции'!J41</f>
        <v>0</v>
      </c>
    </row>
    <row r="72" spans="1:10" ht="30" customHeight="1">
      <c r="A72" s="69" t="s">
        <v>35</v>
      </c>
      <c r="B72" s="70"/>
      <c r="C72" s="71"/>
      <c r="D72" s="11">
        <v>530</v>
      </c>
      <c r="E72" s="24">
        <f t="shared" si="11"/>
        <v>0</v>
      </c>
      <c r="F72" s="24">
        <f t="shared" si="11"/>
        <v>0</v>
      </c>
      <c r="G72" s="24">
        <f t="shared" si="11"/>
        <v>0</v>
      </c>
      <c r="H72" s="24">
        <f>'прилож.фин.обес.'!H42+'прил.содерж.'!H42+'прил.внебюджет'!H42+'прил.фин.обесп-субвенции'!H42</f>
        <v>0</v>
      </c>
      <c r="I72" s="24">
        <f>'прилож.фин.обес.'!I42+'прил.содерж.'!I42+'прил.внебюджет'!I42+'прил.фин.обесп-субвенции'!I42</f>
        <v>0</v>
      </c>
      <c r="J72" s="24">
        <f>'прилож.фин.обес.'!J42+'прил.содерж.'!J42+'прил.внебюджет'!J42+'прил.фин.обесп-субвенции'!J42</f>
        <v>0</v>
      </c>
    </row>
    <row r="73" spans="1:10" ht="13.5">
      <c r="A73" s="93" t="s">
        <v>7</v>
      </c>
      <c r="B73" s="93"/>
      <c r="C73" s="93"/>
      <c r="D73" s="12"/>
      <c r="E73" s="24"/>
      <c r="F73" s="24"/>
      <c r="G73" s="24"/>
      <c r="H73" s="24"/>
      <c r="I73" s="24"/>
      <c r="J73" s="24"/>
    </row>
    <row r="74" spans="1:10" ht="30.75" customHeight="1">
      <c r="A74" s="60" t="s">
        <v>8</v>
      </c>
      <c r="B74" s="60"/>
      <c r="C74" s="60"/>
      <c r="D74" s="6" t="s">
        <v>16</v>
      </c>
      <c r="E74" s="24"/>
      <c r="F74" s="24"/>
      <c r="G74" s="24"/>
      <c r="H74" s="24"/>
      <c r="I74" s="24"/>
      <c r="J74" s="24"/>
    </row>
    <row r="75" spans="1:10" ht="30.75" customHeight="1">
      <c r="A75" s="5"/>
      <c r="B75" s="5"/>
      <c r="C75" s="5"/>
      <c r="D75" s="1"/>
      <c r="E75" s="31"/>
      <c r="F75" s="31"/>
      <c r="G75" s="31"/>
      <c r="H75" s="32"/>
      <c r="I75" s="32"/>
      <c r="J75" s="32"/>
    </row>
    <row r="76" spans="1:7" ht="13.5">
      <c r="A76" s="5"/>
      <c r="B76" s="5"/>
      <c r="C76" s="5"/>
      <c r="D76" s="1"/>
      <c r="E76" s="2"/>
      <c r="F76" s="2"/>
      <c r="G76" s="2"/>
    </row>
    <row r="77" spans="1:7" ht="13.5">
      <c r="A77" s="82" t="s">
        <v>53</v>
      </c>
      <c r="B77" s="82"/>
      <c r="C77" s="82"/>
      <c r="D77" s="82"/>
      <c r="E77" s="8"/>
      <c r="F77" s="8" t="s">
        <v>81</v>
      </c>
      <c r="G77" s="8"/>
    </row>
    <row r="78" spans="1:7" ht="13.5">
      <c r="A78" s="82" t="s">
        <v>49</v>
      </c>
      <c r="B78" s="82"/>
      <c r="C78" s="82"/>
      <c r="D78" s="4"/>
      <c r="E78" s="15" t="s">
        <v>11</v>
      </c>
      <c r="F78" s="42" t="s">
        <v>10</v>
      </c>
      <c r="G78" s="42"/>
    </row>
    <row r="79" spans="1:7" ht="13.5">
      <c r="A79" s="1"/>
      <c r="B79" s="1"/>
      <c r="C79" s="1"/>
      <c r="D79" s="1"/>
      <c r="E79" s="15"/>
      <c r="F79" s="55"/>
      <c r="G79" s="55"/>
    </row>
    <row r="80" spans="1:7" ht="27">
      <c r="A80" s="82" t="s">
        <v>54</v>
      </c>
      <c r="B80" s="82"/>
      <c r="C80" s="82"/>
      <c r="D80" s="82"/>
      <c r="E80" s="16"/>
      <c r="F80" s="8" t="s">
        <v>76</v>
      </c>
      <c r="G80" s="8"/>
    </row>
    <row r="81" spans="1:7" ht="13.5">
      <c r="A81" s="2"/>
      <c r="B81" s="2"/>
      <c r="C81" s="2"/>
      <c r="D81" s="3"/>
      <c r="E81" s="10" t="s">
        <v>11</v>
      </c>
      <c r="F81" s="42" t="s">
        <v>10</v>
      </c>
      <c r="G81" s="42"/>
    </row>
    <row r="82" spans="1:7" ht="27">
      <c r="A82" s="82" t="s">
        <v>48</v>
      </c>
      <c r="B82" s="82"/>
      <c r="C82" s="82"/>
      <c r="D82" s="82"/>
      <c r="E82" s="16"/>
      <c r="F82" s="8" t="s">
        <v>76</v>
      </c>
      <c r="G82" s="8"/>
    </row>
    <row r="83" spans="1:7" ht="13.5">
      <c r="A83" s="82" t="s">
        <v>82</v>
      </c>
      <c r="B83" s="82"/>
      <c r="C83" s="2"/>
      <c r="D83" s="3"/>
      <c r="E83" s="10" t="s">
        <v>11</v>
      </c>
      <c r="F83" s="42" t="s">
        <v>10</v>
      </c>
      <c r="G83" s="42"/>
    </row>
    <row r="84" spans="1:7" ht="13.5">
      <c r="A84" s="2"/>
      <c r="B84" s="2"/>
      <c r="C84" s="2"/>
      <c r="D84" s="3"/>
      <c r="E84" s="2"/>
      <c r="F84" s="2"/>
      <c r="G84" s="2"/>
    </row>
    <row r="85" spans="1:7" ht="13.5">
      <c r="A85" s="53" t="s">
        <v>80</v>
      </c>
      <c r="B85" s="53"/>
      <c r="C85" s="53"/>
      <c r="D85" s="3"/>
      <c r="E85" s="2"/>
      <c r="F85" s="2"/>
      <c r="G85" s="2"/>
    </row>
    <row r="86" spans="1:10" ht="13.5">
      <c r="A86" s="2"/>
      <c r="B86" s="2"/>
      <c r="C86" s="2"/>
      <c r="D86" s="3"/>
      <c r="E86" s="22">
        <f aca="true" t="shared" si="12" ref="E86:J86">E25+E28-E40+E39</f>
        <v>-3000000</v>
      </c>
      <c r="F86" s="22">
        <f t="shared" si="12"/>
        <v>-3000000</v>
      </c>
      <c r="G86" s="22">
        <f t="shared" si="12"/>
        <v>-3000000</v>
      </c>
      <c r="H86" s="22">
        <f t="shared" si="12"/>
        <v>-3000000</v>
      </c>
      <c r="I86" s="22">
        <f t="shared" si="12"/>
        <v>-3000000</v>
      </c>
      <c r="J86" s="22">
        <f t="shared" si="12"/>
        <v>-3000000</v>
      </c>
    </row>
  </sheetData>
  <sheetProtection/>
  <mergeCells count="90">
    <mergeCell ref="A85:C85"/>
    <mergeCell ref="A56:C56"/>
    <mergeCell ref="A47:C47"/>
    <mergeCell ref="A50:C50"/>
    <mergeCell ref="A48:C48"/>
    <mergeCell ref="A59:C59"/>
    <mergeCell ref="A63:C63"/>
    <mergeCell ref="A62:C62"/>
    <mergeCell ref="A73:C73"/>
    <mergeCell ref="A78:C78"/>
    <mergeCell ref="F83:G83"/>
    <mergeCell ref="A83:B83"/>
    <mergeCell ref="A80:D80"/>
    <mergeCell ref="A74:C74"/>
    <mergeCell ref="A82:D82"/>
    <mergeCell ref="A52:C52"/>
    <mergeCell ref="A57:C57"/>
    <mergeCell ref="F81:G81"/>
    <mergeCell ref="F78:G78"/>
    <mergeCell ref="A70:C70"/>
    <mergeCell ref="A53:C53"/>
    <mergeCell ref="A65:C65"/>
    <mergeCell ref="A27:C27"/>
    <mergeCell ref="A32:C32"/>
    <mergeCell ref="A36:C36"/>
    <mergeCell ref="A28:C28"/>
    <mergeCell ref="A37:C37"/>
    <mergeCell ref="A54:C54"/>
    <mergeCell ref="A43:C43"/>
    <mergeCell ref="A51:C51"/>
    <mergeCell ref="F79:G79"/>
    <mergeCell ref="A69:C69"/>
    <mergeCell ref="A68:C68"/>
    <mergeCell ref="A67:C67"/>
    <mergeCell ref="A66:C66"/>
    <mergeCell ref="A31:C31"/>
    <mergeCell ref="A55:C55"/>
    <mergeCell ref="A64:C64"/>
    <mergeCell ref="A61:C61"/>
    <mergeCell ref="A58:C58"/>
    <mergeCell ref="A35:C35"/>
    <mergeCell ref="A49:C49"/>
    <mergeCell ref="A41:C41"/>
    <mergeCell ref="A46:C46"/>
    <mergeCell ref="A33:C33"/>
    <mergeCell ref="A45:C45"/>
    <mergeCell ref="A44:C44"/>
    <mergeCell ref="A42:C42"/>
    <mergeCell ref="A38:C38"/>
    <mergeCell ref="A40:C40"/>
    <mergeCell ref="A25:C25"/>
    <mergeCell ref="H22:J22"/>
    <mergeCell ref="F23:F24"/>
    <mergeCell ref="A21:C24"/>
    <mergeCell ref="A30:C30"/>
    <mergeCell ref="A77:D77"/>
    <mergeCell ref="A72:C72"/>
    <mergeCell ref="A71:C71"/>
    <mergeCell ref="A60:C60"/>
    <mergeCell ref="A39:C39"/>
    <mergeCell ref="H2:J2"/>
    <mergeCell ref="H3:J3"/>
    <mergeCell ref="H4:J4"/>
    <mergeCell ref="A15:J15"/>
    <mergeCell ref="A29:C29"/>
    <mergeCell ref="E21:G21"/>
    <mergeCell ref="H21:J21"/>
    <mergeCell ref="E22:E24"/>
    <mergeCell ref="F22:G22"/>
    <mergeCell ref="A26:C26"/>
    <mergeCell ref="A10:J10"/>
    <mergeCell ref="A11:J11"/>
    <mergeCell ref="D21:D24"/>
    <mergeCell ref="A20:C20"/>
    <mergeCell ref="E2:G2"/>
    <mergeCell ref="E3:G3"/>
    <mergeCell ref="E4:G4"/>
    <mergeCell ref="F5:G5"/>
    <mergeCell ref="F6:G6"/>
    <mergeCell ref="A19:J19"/>
    <mergeCell ref="A14:J14"/>
    <mergeCell ref="E7:G7"/>
    <mergeCell ref="I5:J5"/>
    <mergeCell ref="I6:J6"/>
    <mergeCell ref="G23:G24"/>
    <mergeCell ref="H23:H24"/>
    <mergeCell ref="I23:J23"/>
    <mergeCell ref="H7:J7"/>
    <mergeCell ref="A8:J8"/>
    <mergeCell ref="A9:J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6" zoomScaleSheetLayoutView="86" workbookViewId="0" topLeftCell="A40">
      <selection activeCell="I14" sqref="I14"/>
    </sheetView>
  </sheetViews>
  <sheetFormatPr defaultColWidth="9.125" defaultRowHeight="12.75"/>
  <cols>
    <col min="1" max="1" width="10.625" style="2" customWidth="1"/>
    <col min="2" max="2" width="12.375" style="2" customWidth="1"/>
    <col min="3" max="3" width="19.625" style="2" customWidth="1"/>
    <col min="4" max="4" width="9.875" style="3" customWidth="1"/>
    <col min="5" max="5" width="16.875" style="2" customWidth="1"/>
    <col min="6" max="6" width="13.625" style="2" customWidth="1"/>
    <col min="7" max="7" width="14.625" style="2" customWidth="1"/>
    <col min="8" max="9" width="15.50390625" style="2" customWidth="1"/>
    <col min="10" max="10" width="20.00390625" style="2" customWidth="1"/>
    <col min="11" max="16384" width="9.125" style="2" customWidth="1"/>
  </cols>
  <sheetData>
    <row r="1" spans="8:10" ht="46.5" customHeight="1">
      <c r="H1" s="82" t="s">
        <v>71</v>
      </c>
      <c r="I1" s="82"/>
      <c r="J1" s="82"/>
    </row>
    <row r="2" spans="8:10" ht="27.75" customHeight="1">
      <c r="H2" s="108" t="s">
        <v>78</v>
      </c>
      <c r="I2" s="108"/>
      <c r="J2" s="108"/>
    </row>
    <row r="3" spans="1:9" ht="48.75" customHeight="1">
      <c r="A3" s="96" t="s">
        <v>57</v>
      </c>
      <c r="B3" s="96"/>
      <c r="C3" s="96"/>
      <c r="D3" s="96"/>
      <c r="E3" s="96"/>
      <c r="F3" s="96"/>
      <c r="G3" s="96"/>
      <c r="H3" s="96"/>
      <c r="I3" s="96"/>
    </row>
    <row r="4" spans="1:10" ht="18" customHeight="1">
      <c r="A4" s="94" t="s">
        <v>0</v>
      </c>
      <c r="B4" s="94"/>
      <c r="C4" s="94"/>
      <c r="D4" s="95" t="s">
        <v>15</v>
      </c>
      <c r="E4" s="61" t="s">
        <v>2</v>
      </c>
      <c r="F4" s="62"/>
      <c r="G4" s="63"/>
      <c r="H4" s="64" t="s">
        <v>3</v>
      </c>
      <c r="I4" s="64"/>
      <c r="J4" s="64"/>
    </row>
    <row r="5" spans="1:10" ht="41.25" customHeight="1">
      <c r="A5" s="94"/>
      <c r="B5" s="94"/>
      <c r="C5" s="94"/>
      <c r="D5" s="95"/>
      <c r="E5" s="44" t="s">
        <v>67</v>
      </c>
      <c r="F5" s="46" t="s">
        <v>60</v>
      </c>
      <c r="G5" s="46"/>
      <c r="H5" s="72" t="s">
        <v>61</v>
      </c>
      <c r="I5" s="73"/>
      <c r="J5" s="74"/>
    </row>
    <row r="6" spans="1:10" ht="23.25" customHeight="1">
      <c r="A6" s="94"/>
      <c r="B6" s="94"/>
      <c r="C6" s="94"/>
      <c r="D6" s="95"/>
      <c r="E6" s="65"/>
      <c r="F6" s="44" t="s">
        <v>65</v>
      </c>
      <c r="G6" s="44" t="s">
        <v>68</v>
      </c>
      <c r="H6" s="46" t="s">
        <v>69</v>
      </c>
      <c r="I6" s="46" t="s">
        <v>60</v>
      </c>
      <c r="J6" s="46"/>
    </row>
    <row r="7" spans="1:10" ht="51" customHeight="1">
      <c r="A7" s="94"/>
      <c r="B7" s="94"/>
      <c r="C7" s="94"/>
      <c r="D7" s="95"/>
      <c r="E7" s="45"/>
      <c r="F7" s="45"/>
      <c r="G7" s="45"/>
      <c r="H7" s="46"/>
      <c r="I7" s="30" t="s">
        <v>65</v>
      </c>
      <c r="J7" s="30" t="s">
        <v>68</v>
      </c>
    </row>
    <row r="8" spans="1:10" ht="31.5" customHeight="1">
      <c r="A8" s="104" t="s">
        <v>13</v>
      </c>
      <c r="B8" s="86"/>
      <c r="C8" s="86"/>
      <c r="D8" s="19" t="s">
        <v>16</v>
      </c>
      <c r="E8" s="33">
        <f aca="true" t="shared" si="0" ref="E8:G9">H8</f>
        <v>0</v>
      </c>
      <c r="F8" s="33">
        <f t="shared" si="0"/>
        <v>0</v>
      </c>
      <c r="G8" s="33">
        <f t="shared" si="0"/>
        <v>0</v>
      </c>
      <c r="H8" s="7"/>
      <c r="I8" s="7"/>
      <c r="J8" s="7"/>
    </row>
    <row r="9" spans="1:10" ht="24.75" customHeight="1">
      <c r="A9" s="107" t="s">
        <v>4</v>
      </c>
      <c r="B9" s="85"/>
      <c r="C9" s="85"/>
      <c r="D9" s="6" t="s">
        <v>16</v>
      </c>
      <c r="E9" s="33">
        <f t="shared" si="0"/>
        <v>748441</v>
      </c>
      <c r="F9" s="33">
        <f t="shared" si="0"/>
        <v>1187000</v>
      </c>
      <c r="G9" s="33">
        <f t="shared" si="0"/>
        <v>1208200</v>
      </c>
      <c r="H9" s="7">
        <v>748441</v>
      </c>
      <c r="I9" s="7">
        <v>1187000</v>
      </c>
      <c r="J9" s="7">
        <v>1208200</v>
      </c>
    </row>
    <row r="10" spans="1:14" s="14" customFormat="1" ht="22.5" customHeight="1">
      <c r="A10" s="107" t="s">
        <v>6</v>
      </c>
      <c r="B10" s="85"/>
      <c r="C10" s="85"/>
      <c r="D10" s="9">
        <v>900</v>
      </c>
      <c r="E10" s="34">
        <f aca="true" t="shared" si="1" ref="E10:J10">E12+E17+E25+E28+E33+E39+E32</f>
        <v>748441</v>
      </c>
      <c r="F10" s="34">
        <f t="shared" si="1"/>
        <v>1187000</v>
      </c>
      <c r="G10" s="34">
        <f t="shared" si="1"/>
        <v>1208200</v>
      </c>
      <c r="H10" s="34">
        <f t="shared" si="1"/>
        <v>748441</v>
      </c>
      <c r="I10" s="34">
        <f t="shared" si="1"/>
        <v>1187000</v>
      </c>
      <c r="J10" s="34">
        <f t="shared" si="1"/>
        <v>1208200</v>
      </c>
      <c r="L10" s="38">
        <f>H8+H9-H10</f>
        <v>0</v>
      </c>
      <c r="M10" s="38">
        <f>I8+I9-I10</f>
        <v>0</v>
      </c>
      <c r="N10" s="38">
        <f>J8+J9-J10</f>
        <v>0</v>
      </c>
    </row>
    <row r="11" spans="1:10" ht="18" customHeight="1">
      <c r="A11" s="102" t="s">
        <v>5</v>
      </c>
      <c r="B11" s="60"/>
      <c r="C11" s="60"/>
      <c r="D11" s="6"/>
      <c r="E11" s="35"/>
      <c r="F11" s="7"/>
      <c r="G11" s="7"/>
      <c r="H11" s="7"/>
      <c r="I11" s="7"/>
      <c r="J11" s="7"/>
    </row>
    <row r="12" spans="1:10" ht="30.75" customHeight="1">
      <c r="A12" s="105" t="s">
        <v>42</v>
      </c>
      <c r="B12" s="84"/>
      <c r="C12" s="84"/>
      <c r="D12" s="11">
        <v>210</v>
      </c>
      <c r="E12" s="35">
        <f aca="true" t="shared" si="2" ref="E12:J12">E14+E15+E16</f>
        <v>1500</v>
      </c>
      <c r="F12" s="35">
        <f t="shared" si="2"/>
        <v>0</v>
      </c>
      <c r="G12" s="35">
        <f t="shared" si="2"/>
        <v>0</v>
      </c>
      <c r="H12" s="35">
        <f t="shared" si="2"/>
        <v>1500</v>
      </c>
      <c r="I12" s="35">
        <f t="shared" si="2"/>
        <v>0</v>
      </c>
      <c r="J12" s="35">
        <f t="shared" si="2"/>
        <v>0</v>
      </c>
    </row>
    <row r="13" spans="1:10" ht="21.75" customHeight="1">
      <c r="A13" s="97" t="s">
        <v>1</v>
      </c>
      <c r="B13" s="88"/>
      <c r="C13" s="88"/>
      <c r="D13" s="7"/>
      <c r="E13" s="35"/>
      <c r="F13" s="7"/>
      <c r="G13" s="7"/>
      <c r="H13" s="7"/>
      <c r="I13" s="7"/>
      <c r="J13" s="7"/>
    </row>
    <row r="14" spans="1:10" ht="19.5" customHeight="1">
      <c r="A14" s="102" t="s">
        <v>18</v>
      </c>
      <c r="B14" s="60"/>
      <c r="C14" s="60"/>
      <c r="D14" s="11">
        <v>211</v>
      </c>
      <c r="E14" s="35">
        <f>H14</f>
        <v>0</v>
      </c>
      <c r="F14" s="35">
        <f aca="true" t="shared" si="3" ref="F14:G16">I14</f>
        <v>0</v>
      </c>
      <c r="G14" s="35">
        <f t="shared" si="3"/>
        <v>0</v>
      </c>
      <c r="H14" s="7"/>
      <c r="I14" s="7"/>
      <c r="J14" s="7"/>
    </row>
    <row r="15" spans="1:10" ht="19.5" customHeight="1">
      <c r="A15" s="106" t="s">
        <v>19</v>
      </c>
      <c r="B15" s="83"/>
      <c r="C15" s="83"/>
      <c r="D15" s="11">
        <v>212</v>
      </c>
      <c r="E15" s="35">
        <f>H15</f>
        <v>1500</v>
      </c>
      <c r="F15" s="35">
        <f t="shared" si="3"/>
        <v>0</v>
      </c>
      <c r="G15" s="35">
        <f t="shared" si="3"/>
        <v>0</v>
      </c>
      <c r="H15" s="7">
        <v>1500</v>
      </c>
      <c r="I15" s="7"/>
      <c r="J15" s="7"/>
    </row>
    <row r="16" spans="1:10" ht="19.5" customHeight="1">
      <c r="A16" s="102" t="s">
        <v>20</v>
      </c>
      <c r="B16" s="60"/>
      <c r="C16" s="60"/>
      <c r="D16" s="11">
        <v>213</v>
      </c>
      <c r="E16" s="35">
        <f>H16</f>
        <v>0</v>
      </c>
      <c r="F16" s="35">
        <f t="shared" si="3"/>
        <v>0</v>
      </c>
      <c r="G16" s="35">
        <f t="shared" si="3"/>
        <v>0</v>
      </c>
      <c r="H16" s="7"/>
      <c r="I16" s="7"/>
      <c r="J16" s="7"/>
    </row>
    <row r="17" spans="1:10" ht="19.5" customHeight="1">
      <c r="A17" s="102" t="s">
        <v>43</v>
      </c>
      <c r="B17" s="60"/>
      <c r="C17" s="60"/>
      <c r="D17" s="11">
        <v>220</v>
      </c>
      <c r="E17" s="35">
        <f aca="true" t="shared" si="4" ref="E17:J17">E19+E20+E21+E22+E23+E24</f>
        <v>675706</v>
      </c>
      <c r="F17" s="35">
        <f t="shared" si="4"/>
        <v>728600</v>
      </c>
      <c r="G17" s="35">
        <f t="shared" si="4"/>
        <v>789700</v>
      </c>
      <c r="H17" s="35">
        <f t="shared" si="4"/>
        <v>675706</v>
      </c>
      <c r="I17" s="35">
        <f t="shared" si="4"/>
        <v>728600</v>
      </c>
      <c r="J17" s="35">
        <f t="shared" si="4"/>
        <v>789700</v>
      </c>
    </row>
    <row r="18" spans="1:10" ht="19.5" customHeight="1">
      <c r="A18" s="97" t="s">
        <v>1</v>
      </c>
      <c r="B18" s="88"/>
      <c r="C18" s="88"/>
      <c r="D18" s="11"/>
      <c r="E18" s="35"/>
      <c r="F18" s="7"/>
      <c r="G18" s="7"/>
      <c r="H18" s="7"/>
      <c r="I18" s="7"/>
      <c r="J18" s="7"/>
    </row>
    <row r="19" spans="1:10" ht="19.5" customHeight="1">
      <c r="A19" s="102" t="s">
        <v>21</v>
      </c>
      <c r="B19" s="60"/>
      <c r="C19" s="60"/>
      <c r="D19" s="11">
        <v>221</v>
      </c>
      <c r="E19" s="35">
        <f>H19</f>
        <v>56000</v>
      </c>
      <c r="F19" s="35">
        <f aca="true" t="shared" si="5" ref="F19:G25">I19</f>
        <v>56000</v>
      </c>
      <c r="G19" s="35">
        <f t="shared" si="5"/>
        <v>56000</v>
      </c>
      <c r="H19" s="7">
        <v>56000</v>
      </c>
      <c r="I19" s="7">
        <v>56000</v>
      </c>
      <c r="J19" s="7">
        <v>56000</v>
      </c>
    </row>
    <row r="20" spans="1:10" ht="19.5" customHeight="1">
      <c r="A20" s="102" t="s">
        <v>22</v>
      </c>
      <c r="B20" s="60"/>
      <c r="C20" s="60"/>
      <c r="D20" s="11">
        <v>222</v>
      </c>
      <c r="E20" s="35">
        <f aca="true" t="shared" si="6" ref="E20:E25">H20</f>
        <v>0</v>
      </c>
      <c r="F20" s="35">
        <f t="shared" si="5"/>
        <v>0</v>
      </c>
      <c r="G20" s="35">
        <f t="shared" si="5"/>
        <v>0</v>
      </c>
      <c r="H20" s="7"/>
      <c r="I20" s="7"/>
      <c r="J20" s="7"/>
    </row>
    <row r="21" spans="1:10" ht="19.5" customHeight="1">
      <c r="A21" s="102" t="s">
        <v>23</v>
      </c>
      <c r="B21" s="60"/>
      <c r="C21" s="60"/>
      <c r="D21" s="11">
        <v>223</v>
      </c>
      <c r="E21" s="35">
        <f t="shared" si="6"/>
        <v>522700</v>
      </c>
      <c r="F21" s="35">
        <f t="shared" si="5"/>
        <v>579900</v>
      </c>
      <c r="G21" s="35">
        <f t="shared" si="5"/>
        <v>640000</v>
      </c>
      <c r="H21" s="7">
        <v>522700</v>
      </c>
      <c r="I21" s="7">
        <v>579900</v>
      </c>
      <c r="J21" s="7">
        <v>640000</v>
      </c>
    </row>
    <row r="22" spans="1:10" ht="19.5" customHeight="1">
      <c r="A22" s="102" t="s">
        <v>24</v>
      </c>
      <c r="B22" s="60"/>
      <c r="C22" s="60"/>
      <c r="D22" s="11">
        <v>224</v>
      </c>
      <c r="E22" s="35">
        <f t="shared" si="6"/>
        <v>0</v>
      </c>
      <c r="F22" s="35">
        <f t="shared" si="5"/>
        <v>0</v>
      </c>
      <c r="G22" s="35">
        <f t="shared" si="5"/>
        <v>0</v>
      </c>
      <c r="H22" s="7"/>
      <c r="I22" s="7"/>
      <c r="J22" s="7"/>
    </row>
    <row r="23" spans="1:10" ht="19.5" customHeight="1">
      <c r="A23" s="102" t="s">
        <v>25</v>
      </c>
      <c r="B23" s="60"/>
      <c r="C23" s="60"/>
      <c r="D23" s="11">
        <v>225</v>
      </c>
      <c r="E23" s="35">
        <f t="shared" si="6"/>
        <v>21706</v>
      </c>
      <c r="F23" s="35">
        <f t="shared" si="5"/>
        <v>17400</v>
      </c>
      <c r="G23" s="35">
        <f t="shared" si="5"/>
        <v>18400</v>
      </c>
      <c r="H23" s="7">
        <v>21706</v>
      </c>
      <c r="I23" s="7">
        <v>17400</v>
      </c>
      <c r="J23" s="7">
        <v>18400</v>
      </c>
    </row>
    <row r="24" spans="1:10" ht="18" customHeight="1">
      <c r="A24" s="102" t="s">
        <v>26</v>
      </c>
      <c r="B24" s="60"/>
      <c r="C24" s="60"/>
      <c r="D24" s="11">
        <v>226</v>
      </c>
      <c r="E24" s="35">
        <f t="shared" si="6"/>
        <v>75300</v>
      </c>
      <c r="F24" s="35">
        <f t="shared" si="5"/>
        <v>75300</v>
      </c>
      <c r="G24" s="35">
        <f t="shared" si="5"/>
        <v>75300</v>
      </c>
      <c r="H24" s="7">
        <v>75300</v>
      </c>
      <c r="I24" s="7">
        <v>75300</v>
      </c>
      <c r="J24" s="7">
        <v>75300</v>
      </c>
    </row>
    <row r="25" spans="1:10" ht="18" customHeight="1">
      <c r="A25" s="102" t="s">
        <v>44</v>
      </c>
      <c r="B25" s="60"/>
      <c r="C25" s="60"/>
      <c r="D25" s="11">
        <v>240</v>
      </c>
      <c r="E25" s="35">
        <f t="shared" si="6"/>
        <v>0</v>
      </c>
      <c r="F25" s="35">
        <f t="shared" si="5"/>
        <v>0</v>
      </c>
      <c r="G25" s="35">
        <f t="shared" si="5"/>
        <v>0</v>
      </c>
      <c r="H25" s="7"/>
      <c r="I25" s="7"/>
      <c r="J25" s="7"/>
    </row>
    <row r="26" spans="1:10" ht="18" customHeight="1">
      <c r="A26" s="97" t="s">
        <v>1</v>
      </c>
      <c r="B26" s="88"/>
      <c r="C26" s="88"/>
      <c r="D26" s="11"/>
      <c r="E26" s="35"/>
      <c r="F26" s="7"/>
      <c r="G26" s="7"/>
      <c r="H26" s="7"/>
      <c r="I26" s="7"/>
      <c r="J26" s="7"/>
    </row>
    <row r="27" spans="1:10" ht="18" customHeight="1">
      <c r="A27" s="102" t="s">
        <v>27</v>
      </c>
      <c r="B27" s="60"/>
      <c r="C27" s="60"/>
      <c r="D27" s="11">
        <v>241</v>
      </c>
      <c r="E27" s="35">
        <f aca="true" t="shared" si="7" ref="E27:G28">H27</f>
        <v>0</v>
      </c>
      <c r="F27" s="35">
        <f t="shared" si="7"/>
        <v>0</v>
      </c>
      <c r="G27" s="35">
        <f t="shared" si="7"/>
        <v>0</v>
      </c>
      <c r="H27" s="7"/>
      <c r="I27" s="7"/>
      <c r="J27" s="7"/>
    </row>
    <row r="28" spans="1:10" ht="18" customHeight="1">
      <c r="A28" s="102" t="s">
        <v>45</v>
      </c>
      <c r="B28" s="60"/>
      <c r="C28" s="60"/>
      <c r="D28" s="11">
        <v>260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7"/>
      <c r="I28" s="7"/>
      <c r="J28" s="7"/>
    </row>
    <row r="29" spans="1:10" ht="18" customHeight="1">
      <c r="A29" s="97" t="s">
        <v>1</v>
      </c>
      <c r="B29" s="88"/>
      <c r="C29" s="88"/>
      <c r="D29" s="11"/>
      <c r="E29" s="35"/>
      <c r="F29" s="7"/>
      <c r="G29" s="7"/>
      <c r="H29" s="7"/>
      <c r="I29" s="7"/>
      <c r="J29" s="7"/>
    </row>
    <row r="30" spans="1:10" ht="18" customHeight="1">
      <c r="A30" s="102" t="s">
        <v>28</v>
      </c>
      <c r="B30" s="60"/>
      <c r="C30" s="60"/>
      <c r="D30" s="11">
        <v>262</v>
      </c>
      <c r="E30" s="35">
        <f aca="true" t="shared" si="8" ref="E30:G32">H30</f>
        <v>0</v>
      </c>
      <c r="F30" s="35">
        <f t="shared" si="8"/>
        <v>0</v>
      </c>
      <c r="G30" s="35">
        <f t="shared" si="8"/>
        <v>0</v>
      </c>
      <c r="H30" s="7"/>
      <c r="I30" s="7"/>
      <c r="J30" s="7"/>
    </row>
    <row r="31" spans="1:10" ht="18" customHeight="1">
      <c r="A31" s="103" t="s">
        <v>29</v>
      </c>
      <c r="B31" s="89"/>
      <c r="C31" s="89"/>
      <c r="D31" s="11">
        <v>263</v>
      </c>
      <c r="E31" s="35">
        <f t="shared" si="8"/>
        <v>0</v>
      </c>
      <c r="F31" s="35">
        <f t="shared" si="8"/>
        <v>0</v>
      </c>
      <c r="G31" s="35">
        <f t="shared" si="8"/>
        <v>0</v>
      </c>
      <c r="H31" s="7"/>
      <c r="I31" s="7"/>
      <c r="J31" s="7"/>
    </row>
    <row r="32" spans="1:10" ht="18" customHeight="1">
      <c r="A32" s="102" t="s">
        <v>30</v>
      </c>
      <c r="B32" s="60"/>
      <c r="C32" s="60"/>
      <c r="D32" s="11">
        <v>290</v>
      </c>
      <c r="E32" s="35">
        <f t="shared" si="8"/>
        <v>1800</v>
      </c>
      <c r="F32" s="35">
        <f t="shared" si="8"/>
        <v>1800</v>
      </c>
      <c r="G32" s="35">
        <f t="shared" si="8"/>
        <v>2100</v>
      </c>
      <c r="H32" s="7">
        <v>1800</v>
      </c>
      <c r="I32" s="7">
        <v>1800</v>
      </c>
      <c r="J32" s="7">
        <v>2100</v>
      </c>
    </row>
    <row r="33" spans="1:10" ht="18" customHeight="1">
      <c r="A33" s="102" t="s">
        <v>46</v>
      </c>
      <c r="B33" s="60"/>
      <c r="C33" s="60"/>
      <c r="D33" s="11">
        <v>300</v>
      </c>
      <c r="E33" s="35">
        <f aca="true" t="shared" si="9" ref="E33:J33">E35+E36+E37+E38</f>
        <v>69435</v>
      </c>
      <c r="F33" s="35">
        <f t="shared" si="9"/>
        <v>456600</v>
      </c>
      <c r="G33" s="35">
        <f t="shared" si="9"/>
        <v>416400</v>
      </c>
      <c r="H33" s="35">
        <f t="shared" si="9"/>
        <v>69435</v>
      </c>
      <c r="I33" s="35">
        <f t="shared" si="9"/>
        <v>456600</v>
      </c>
      <c r="J33" s="35">
        <f t="shared" si="9"/>
        <v>416400</v>
      </c>
    </row>
    <row r="34" spans="1:10" ht="18" customHeight="1">
      <c r="A34" s="97" t="s">
        <v>1</v>
      </c>
      <c r="B34" s="88"/>
      <c r="C34" s="88"/>
      <c r="D34" s="11"/>
      <c r="E34" s="35"/>
      <c r="F34" s="7"/>
      <c r="G34" s="7"/>
      <c r="H34" s="7"/>
      <c r="I34" s="7"/>
      <c r="J34" s="7"/>
    </row>
    <row r="35" spans="1:10" ht="18" customHeight="1">
      <c r="A35" s="102" t="s">
        <v>31</v>
      </c>
      <c r="B35" s="60"/>
      <c r="C35" s="60"/>
      <c r="D35" s="11">
        <v>310</v>
      </c>
      <c r="E35" s="35">
        <f aca="true" t="shared" si="10" ref="E35:G39">H35</f>
        <v>0</v>
      </c>
      <c r="F35" s="35">
        <f t="shared" si="10"/>
        <v>0</v>
      </c>
      <c r="G35" s="35">
        <f t="shared" si="10"/>
        <v>0</v>
      </c>
      <c r="H35" s="7"/>
      <c r="I35" s="7"/>
      <c r="J35" s="7"/>
    </row>
    <row r="36" spans="1:10" ht="18" customHeight="1">
      <c r="A36" s="104" t="s">
        <v>32</v>
      </c>
      <c r="B36" s="86"/>
      <c r="C36" s="86"/>
      <c r="D36" s="21">
        <v>320</v>
      </c>
      <c r="E36" s="35">
        <f t="shared" si="10"/>
        <v>0</v>
      </c>
      <c r="F36" s="35">
        <f t="shared" si="10"/>
        <v>0</v>
      </c>
      <c r="G36" s="35">
        <f t="shared" si="10"/>
        <v>0</v>
      </c>
      <c r="H36" s="7"/>
      <c r="I36" s="7"/>
      <c r="J36" s="7"/>
    </row>
    <row r="37" spans="1:10" ht="18" customHeight="1">
      <c r="A37" s="104" t="s">
        <v>33</v>
      </c>
      <c r="B37" s="86"/>
      <c r="C37" s="86"/>
      <c r="D37" s="20">
        <v>330</v>
      </c>
      <c r="E37" s="35">
        <f t="shared" si="10"/>
        <v>0</v>
      </c>
      <c r="F37" s="35">
        <f t="shared" si="10"/>
        <v>0</v>
      </c>
      <c r="G37" s="35">
        <f t="shared" si="10"/>
        <v>0</v>
      </c>
      <c r="H37" s="7"/>
      <c r="I37" s="7"/>
      <c r="J37" s="7"/>
    </row>
    <row r="38" spans="1:10" ht="15.75" customHeight="1">
      <c r="A38" s="102" t="s">
        <v>34</v>
      </c>
      <c r="B38" s="60"/>
      <c r="C38" s="60"/>
      <c r="D38" s="11">
        <v>340</v>
      </c>
      <c r="E38" s="35">
        <f t="shared" si="10"/>
        <v>69435</v>
      </c>
      <c r="F38" s="35">
        <f t="shared" si="10"/>
        <v>456600</v>
      </c>
      <c r="G38" s="35">
        <f t="shared" si="10"/>
        <v>416400</v>
      </c>
      <c r="H38" s="7">
        <v>69435</v>
      </c>
      <c r="I38" s="7">
        <v>456600</v>
      </c>
      <c r="J38" s="7">
        <v>416400</v>
      </c>
    </row>
    <row r="39" spans="1:10" ht="18" customHeight="1">
      <c r="A39" s="102" t="s">
        <v>47</v>
      </c>
      <c r="B39" s="60"/>
      <c r="C39" s="60"/>
      <c r="D39" s="11">
        <v>500</v>
      </c>
      <c r="E39" s="35">
        <f t="shared" si="10"/>
        <v>0</v>
      </c>
      <c r="F39" s="35">
        <f t="shared" si="10"/>
        <v>0</v>
      </c>
      <c r="G39" s="35">
        <f t="shared" si="10"/>
        <v>0</v>
      </c>
      <c r="H39" s="7"/>
      <c r="I39" s="7"/>
      <c r="J39" s="7"/>
    </row>
    <row r="40" spans="1:10" ht="15" customHeight="1">
      <c r="A40" s="97" t="s">
        <v>1</v>
      </c>
      <c r="B40" s="88"/>
      <c r="C40" s="88"/>
      <c r="D40" s="11"/>
      <c r="E40" s="17"/>
      <c r="F40" s="7"/>
      <c r="G40" s="7"/>
      <c r="H40" s="7"/>
      <c r="I40" s="7"/>
      <c r="J40" s="7"/>
    </row>
    <row r="41" spans="1:10" ht="29.25" customHeight="1">
      <c r="A41" s="98" t="s">
        <v>40</v>
      </c>
      <c r="B41" s="70"/>
      <c r="C41" s="71"/>
      <c r="D41" s="11">
        <v>520</v>
      </c>
      <c r="E41" s="35">
        <f aca="true" t="shared" si="11" ref="E41:G42">H41</f>
        <v>0</v>
      </c>
      <c r="F41" s="35">
        <f t="shared" si="11"/>
        <v>0</v>
      </c>
      <c r="G41" s="35">
        <f t="shared" si="11"/>
        <v>0</v>
      </c>
      <c r="H41" s="7"/>
      <c r="I41" s="7"/>
      <c r="J41" s="7"/>
    </row>
    <row r="42" spans="1:10" ht="18" customHeight="1">
      <c r="A42" s="98" t="s">
        <v>35</v>
      </c>
      <c r="B42" s="70"/>
      <c r="C42" s="71"/>
      <c r="D42" s="11">
        <v>530</v>
      </c>
      <c r="E42" s="35">
        <f t="shared" si="11"/>
        <v>0</v>
      </c>
      <c r="F42" s="35">
        <f t="shared" si="11"/>
        <v>0</v>
      </c>
      <c r="G42" s="35">
        <f t="shared" si="11"/>
        <v>0</v>
      </c>
      <c r="H42" s="7"/>
      <c r="I42" s="7"/>
      <c r="J42" s="7"/>
    </row>
    <row r="43" spans="1:10" ht="14.25" customHeight="1">
      <c r="A43" s="99" t="s">
        <v>7</v>
      </c>
      <c r="B43" s="93"/>
      <c r="C43" s="93"/>
      <c r="D43" s="12"/>
      <c r="E43" s="17"/>
      <c r="F43" s="7"/>
      <c r="G43" s="7"/>
      <c r="H43" s="7"/>
      <c r="I43" s="7"/>
      <c r="J43" s="7"/>
    </row>
    <row r="44" spans="1:10" ht="15.75" customHeight="1" thickBot="1">
      <c r="A44" s="100" t="s">
        <v>8</v>
      </c>
      <c r="B44" s="101"/>
      <c r="C44" s="101"/>
      <c r="D44" s="27" t="s">
        <v>16</v>
      </c>
      <c r="E44" s="36"/>
      <c r="F44" s="7"/>
      <c r="G44" s="7"/>
      <c r="H44" s="7"/>
      <c r="I44" s="7"/>
      <c r="J44" s="7"/>
    </row>
    <row r="45" spans="1:10" ht="15.75" customHeight="1">
      <c r="A45" s="5"/>
      <c r="B45" s="5"/>
      <c r="C45" s="5"/>
      <c r="D45" s="1"/>
      <c r="E45" s="5"/>
      <c r="F45" s="5"/>
      <c r="G45" s="5"/>
      <c r="H45" s="5"/>
      <c r="I45" s="5"/>
      <c r="J45" s="5"/>
    </row>
    <row r="46" spans="1:10" ht="15.75" customHeight="1">
      <c r="A46" s="5"/>
      <c r="B46" s="5"/>
      <c r="C46" s="5"/>
      <c r="D46" s="1"/>
      <c r="E46" s="5"/>
      <c r="F46" s="5"/>
      <c r="G46" s="5"/>
      <c r="H46" s="5"/>
      <c r="I46" s="5"/>
      <c r="J46" s="5"/>
    </row>
    <row r="47" spans="1:10" ht="15.75" customHeight="1">
      <c r="A47" s="5"/>
      <c r="B47" s="5"/>
      <c r="C47" s="5"/>
      <c r="D47" s="1"/>
      <c r="E47" s="5"/>
      <c r="F47" s="5"/>
      <c r="G47" s="5"/>
      <c r="H47" s="5"/>
      <c r="I47" s="5"/>
      <c r="J47" s="5"/>
    </row>
    <row r="48" spans="1:5" ht="11.25" customHeight="1">
      <c r="A48" s="5"/>
      <c r="B48" s="5"/>
      <c r="C48" s="5"/>
      <c r="D48" s="1"/>
      <c r="E48" s="5"/>
    </row>
    <row r="49" spans="1:5" ht="15" customHeight="1">
      <c r="A49" s="82" t="s">
        <v>53</v>
      </c>
      <c r="B49" s="82"/>
      <c r="C49" s="82"/>
      <c r="D49" s="82"/>
      <c r="E49" s="8"/>
    </row>
    <row r="50" spans="1:5" ht="19.5" customHeight="1">
      <c r="A50" s="82" t="s">
        <v>49</v>
      </c>
      <c r="B50" s="82"/>
      <c r="C50" s="82"/>
      <c r="D50" s="4"/>
      <c r="E50" s="15" t="s">
        <v>11</v>
      </c>
    </row>
    <row r="51" spans="1:5" ht="15.75" customHeight="1">
      <c r="A51" s="3"/>
      <c r="B51" s="3"/>
      <c r="C51" s="3"/>
      <c r="E51" s="10" t="s">
        <v>11</v>
      </c>
    </row>
    <row r="52" spans="1:5" ht="17.25" customHeight="1">
      <c r="A52" s="82" t="s">
        <v>54</v>
      </c>
      <c r="B52" s="82"/>
      <c r="C52" s="82"/>
      <c r="D52" s="82"/>
      <c r="E52" s="16"/>
    </row>
    <row r="53" ht="9.75" customHeight="1">
      <c r="E53" s="10" t="s">
        <v>11</v>
      </c>
    </row>
    <row r="54" spans="1:5" ht="15.75" customHeight="1">
      <c r="A54" s="82" t="s">
        <v>48</v>
      </c>
      <c r="B54" s="82"/>
      <c r="C54" s="82"/>
      <c r="D54" s="82"/>
      <c r="E54" s="16"/>
    </row>
    <row r="55" spans="1:5" ht="13.5" customHeight="1">
      <c r="A55" s="82" t="str">
        <f>'раздел 3'!A83:B83</f>
        <v>тел. 73-12-63</v>
      </c>
      <c r="B55" s="82"/>
      <c r="E55" s="10" t="s">
        <v>11</v>
      </c>
    </row>
    <row r="56" spans="1:3" ht="16.5" customHeight="1">
      <c r="A56" s="53" t="str">
        <f>'раздел 3'!A85:C85</f>
        <v>"  25 "   июля   2014 г.</v>
      </c>
      <c r="B56" s="53"/>
      <c r="C56" s="53"/>
    </row>
  </sheetData>
  <sheetProtection/>
  <mergeCells count="57">
    <mergeCell ref="A8:C8"/>
    <mergeCell ref="A9:C9"/>
    <mergeCell ref="E4:G4"/>
    <mergeCell ref="H1:J1"/>
    <mergeCell ref="H2:J2"/>
    <mergeCell ref="A10:C10"/>
    <mergeCell ref="F6:F7"/>
    <mergeCell ref="G6:G7"/>
    <mergeCell ref="H6:H7"/>
    <mergeCell ref="I6:J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9:D49"/>
    <mergeCell ref="A34:C34"/>
    <mergeCell ref="A35:C35"/>
    <mergeCell ref="A36:C36"/>
    <mergeCell ref="A37:C37"/>
    <mergeCell ref="A38:C38"/>
    <mergeCell ref="A39:C39"/>
    <mergeCell ref="A50:C50"/>
    <mergeCell ref="A52:D52"/>
    <mergeCell ref="A54:D54"/>
    <mergeCell ref="A55:B55"/>
    <mergeCell ref="A56:C56"/>
    <mergeCell ref="A40:C40"/>
    <mergeCell ref="A41:C41"/>
    <mergeCell ref="A42:C42"/>
    <mergeCell ref="A43:C43"/>
    <mergeCell ref="A44:C44"/>
    <mergeCell ref="A4:C7"/>
    <mergeCell ref="D4:D7"/>
    <mergeCell ref="A3:I3"/>
    <mergeCell ref="H4:J4"/>
    <mergeCell ref="E5:E7"/>
    <mergeCell ref="F5:G5"/>
    <mergeCell ref="H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7" zoomScaleSheetLayoutView="87" zoomScalePageLayoutView="0" workbookViewId="0" topLeftCell="A28">
      <selection activeCell="I27" sqref="I27"/>
    </sheetView>
  </sheetViews>
  <sheetFormatPr defaultColWidth="9.125" defaultRowHeight="12.75"/>
  <cols>
    <col min="1" max="1" width="10.625" style="2" customWidth="1"/>
    <col min="2" max="2" width="12.375" style="2" customWidth="1"/>
    <col min="3" max="3" width="19.50390625" style="2" customWidth="1"/>
    <col min="4" max="4" width="10.125" style="3" customWidth="1"/>
    <col min="5" max="5" width="17.625" style="2" customWidth="1"/>
    <col min="6" max="6" width="16.375" style="2" customWidth="1"/>
    <col min="7" max="7" width="15.375" style="2" customWidth="1"/>
    <col min="8" max="8" width="15.875" style="2" customWidth="1"/>
    <col min="9" max="9" width="13.50390625" style="2" customWidth="1"/>
    <col min="10" max="10" width="12.50390625" style="2" customWidth="1"/>
    <col min="11" max="16384" width="9.125" style="2" customWidth="1"/>
  </cols>
  <sheetData>
    <row r="1" spans="8:10" ht="65.25" customHeight="1">
      <c r="H1" s="82" t="s">
        <v>72</v>
      </c>
      <c r="I1" s="82"/>
      <c r="J1" s="82"/>
    </row>
    <row r="2" spans="8:10" ht="13.5" customHeight="1">
      <c r="H2" s="108" t="str">
        <f>'прилож.фин.обес.'!H2</f>
        <v>от    " 25 "  июля  2014г.</v>
      </c>
      <c r="I2" s="108"/>
      <c r="J2" s="108"/>
    </row>
    <row r="3" spans="1:9" ht="48.75" customHeight="1">
      <c r="A3" s="96" t="s">
        <v>59</v>
      </c>
      <c r="B3" s="96"/>
      <c r="C3" s="96"/>
      <c r="D3" s="96"/>
      <c r="E3" s="96"/>
      <c r="F3" s="96"/>
      <c r="G3" s="96"/>
      <c r="H3" s="96"/>
      <c r="I3" s="96"/>
    </row>
    <row r="4" spans="1:10" ht="15.75" customHeight="1">
      <c r="A4" s="94" t="s">
        <v>0</v>
      </c>
      <c r="B4" s="94"/>
      <c r="C4" s="94"/>
      <c r="D4" s="95" t="s">
        <v>15</v>
      </c>
      <c r="E4" s="61" t="s">
        <v>2</v>
      </c>
      <c r="F4" s="62"/>
      <c r="G4" s="63"/>
      <c r="H4" s="64" t="s">
        <v>3</v>
      </c>
      <c r="I4" s="64"/>
      <c r="J4" s="64"/>
    </row>
    <row r="5" spans="1:10" ht="62.25" customHeight="1">
      <c r="A5" s="94"/>
      <c r="B5" s="94"/>
      <c r="C5" s="94"/>
      <c r="D5" s="95"/>
      <c r="E5" s="44" t="s">
        <v>67</v>
      </c>
      <c r="F5" s="46" t="s">
        <v>60</v>
      </c>
      <c r="G5" s="46"/>
      <c r="H5" s="72" t="s">
        <v>61</v>
      </c>
      <c r="I5" s="73"/>
      <c r="J5" s="74"/>
    </row>
    <row r="6" spans="1:10" ht="27.75" customHeight="1">
      <c r="A6" s="94"/>
      <c r="B6" s="94"/>
      <c r="C6" s="94"/>
      <c r="D6" s="95"/>
      <c r="E6" s="65"/>
      <c r="F6" s="44" t="s">
        <v>65</v>
      </c>
      <c r="G6" s="44" t="s">
        <v>68</v>
      </c>
      <c r="H6" s="46" t="s">
        <v>69</v>
      </c>
      <c r="I6" s="46" t="s">
        <v>60</v>
      </c>
      <c r="J6" s="46"/>
    </row>
    <row r="7" spans="1:10" ht="47.25" customHeight="1">
      <c r="A7" s="94"/>
      <c r="B7" s="94"/>
      <c r="C7" s="94"/>
      <c r="D7" s="95"/>
      <c r="E7" s="45"/>
      <c r="F7" s="45"/>
      <c r="G7" s="45"/>
      <c r="H7" s="46"/>
      <c r="I7" s="30" t="s">
        <v>65</v>
      </c>
      <c r="J7" s="30" t="s">
        <v>68</v>
      </c>
    </row>
    <row r="8" spans="1:10" ht="30" customHeight="1">
      <c r="A8" s="104" t="s">
        <v>13</v>
      </c>
      <c r="B8" s="86"/>
      <c r="C8" s="86"/>
      <c r="D8" s="19" t="s">
        <v>16</v>
      </c>
      <c r="E8" s="33">
        <f aca="true" t="shared" si="0" ref="E8:G9">H8</f>
        <v>0</v>
      </c>
      <c r="F8" s="33">
        <f t="shared" si="0"/>
        <v>0</v>
      </c>
      <c r="G8" s="33">
        <f t="shared" si="0"/>
        <v>0</v>
      </c>
      <c r="H8" s="7"/>
      <c r="I8" s="7"/>
      <c r="J8" s="7"/>
    </row>
    <row r="9" spans="1:10" ht="24.75" customHeight="1">
      <c r="A9" s="107" t="s">
        <v>4</v>
      </c>
      <c r="B9" s="85"/>
      <c r="C9" s="85"/>
      <c r="D9" s="6" t="s">
        <v>16</v>
      </c>
      <c r="E9" s="33">
        <f t="shared" si="0"/>
        <v>561800</v>
      </c>
      <c r="F9" s="33">
        <f t="shared" si="0"/>
        <v>588100</v>
      </c>
      <c r="G9" s="33">
        <f t="shared" si="0"/>
        <v>567600</v>
      </c>
      <c r="H9" s="7">
        <v>561800</v>
      </c>
      <c r="I9" s="7">
        <v>588100</v>
      </c>
      <c r="J9" s="7">
        <v>567600</v>
      </c>
    </row>
    <row r="10" spans="1:14" s="14" customFormat="1" ht="22.5" customHeight="1">
      <c r="A10" s="107" t="s">
        <v>6</v>
      </c>
      <c r="B10" s="85"/>
      <c r="C10" s="85"/>
      <c r="D10" s="9">
        <v>900</v>
      </c>
      <c r="E10" s="34">
        <f aca="true" t="shared" si="1" ref="E10:J10">E12+E17+E25+E28+E33+E39+E32</f>
        <v>561800</v>
      </c>
      <c r="F10" s="34">
        <f t="shared" si="1"/>
        <v>588100</v>
      </c>
      <c r="G10" s="34">
        <f t="shared" si="1"/>
        <v>567600</v>
      </c>
      <c r="H10" s="34">
        <f>H12+H17+H25+H28+H33+H39+H32</f>
        <v>561800</v>
      </c>
      <c r="I10" s="34">
        <f>I12+I17+I25+I28+I33+I39+I32</f>
        <v>588100</v>
      </c>
      <c r="J10" s="34">
        <f t="shared" si="1"/>
        <v>567600</v>
      </c>
      <c r="L10" s="38">
        <f>H8+H9-H10</f>
        <v>0</v>
      </c>
      <c r="M10" s="38">
        <f>I8+I9-I10</f>
        <v>0</v>
      </c>
      <c r="N10" s="38">
        <f>J8+J9-J10</f>
        <v>0</v>
      </c>
    </row>
    <row r="11" spans="1:10" ht="18" customHeight="1">
      <c r="A11" s="102" t="s">
        <v>5</v>
      </c>
      <c r="B11" s="60"/>
      <c r="C11" s="60"/>
      <c r="D11" s="6"/>
      <c r="E11" s="35"/>
      <c r="F11" s="7"/>
      <c r="G11" s="7"/>
      <c r="H11" s="7"/>
      <c r="I11" s="7"/>
      <c r="J11" s="7"/>
    </row>
    <row r="12" spans="1:10" ht="30.75" customHeight="1">
      <c r="A12" s="105" t="s">
        <v>42</v>
      </c>
      <c r="B12" s="84"/>
      <c r="C12" s="84"/>
      <c r="D12" s="11">
        <v>210</v>
      </c>
      <c r="E12" s="35">
        <f aca="true" t="shared" si="2" ref="E12:J12">E14+E15+E16</f>
        <v>0</v>
      </c>
      <c r="F12" s="35">
        <f t="shared" si="2"/>
        <v>0</v>
      </c>
      <c r="G12" s="35">
        <f t="shared" si="2"/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</row>
    <row r="13" spans="1:10" ht="21.75" customHeight="1">
      <c r="A13" s="97" t="s">
        <v>1</v>
      </c>
      <c r="B13" s="88"/>
      <c r="C13" s="88"/>
      <c r="D13" s="7"/>
      <c r="E13" s="35"/>
      <c r="F13" s="7"/>
      <c r="G13" s="7"/>
      <c r="H13" s="7"/>
      <c r="I13" s="7"/>
      <c r="J13" s="7"/>
    </row>
    <row r="14" spans="1:10" ht="19.5" customHeight="1">
      <c r="A14" s="102" t="s">
        <v>18</v>
      </c>
      <c r="B14" s="60"/>
      <c r="C14" s="60"/>
      <c r="D14" s="11">
        <v>211</v>
      </c>
      <c r="E14" s="35">
        <f>H14</f>
        <v>0</v>
      </c>
      <c r="F14" s="35">
        <f aca="true" t="shared" si="3" ref="F14:G16">I14</f>
        <v>0</v>
      </c>
      <c r="G14" s="35">
        <f t="shared" si="3"/>
        <v>0</v>
      </c>
      <c r="H14" s="7"/>
      <c r="I14" s="7"/>
      <c r="J14" s="7"/>
    </row>
    <row r="15" spans="1:10" ht="19.5" customHeight="1">
      <c r="A15" s="106" t="s">
        <v>19</v>
      </c>
      <c r="B15" s="83"/>
      <c r="C15" s="83"/>
      <c r="D15" s="11">
        <v>212</v>
      </c>
      <c r="E15" s="35">
        <f>H15</f>
        <v>0</v>
      </c>
      <c r="F15" s="35">
        <f t="shared" si="3"/>
        <v>0</v>
      </c>
      <c r="G15" s="35">
        <f t="shared" si="3"/>
        <v>0</v>
      </c>
      <c r="H15" s="7"/>
      <c r="I15" s="7"/>
      <c r="J15" s="7"/>
    </row>
    <row r="16" spans="1:10" ht="19.5" customHeight="1">
      <c r="A16" s="102" t="s">
        <v>20</v>
      </c>
      <c r="B16" s="60"/>
      <c r="C16" s="60"/>
      <c r="D16" s="11">
        <v>213</v>
      </c>
      <c r="E16" s="35">
        <f>H16</f>
        <v>0</v>
      </c>
      <c r="F16" s="35">
        <f t="shared" si="3"/>
        <v>0</v>
      </c>
      <c r="G16" s="35">
        <f t="shared" si="3"/>
        <v>0</v>
      </c>
      <c r="H16" s="7"/>
      <c r="I16" s="7"/>
      <c r="J16" s="7"/>
    </row>
    <row r="17" spans="1:10" ht="19.5" customHeight="1">
      <c r="A17" s="102" t="s">
        <v>43</v>
      </c>
      <c r="B17" s="60"/>
      <c r="C17" s="60"/>
      <c r="D17" s="11">
        <v>220</v>
      </c>
      <c r="E17" s="35">
        <f aca="true" t="shared" si="4" ref="E17:J17">E19+E20+E21+E22+E23+E24</f>
        <v>256200</v>
      </c>
      <c r="F17" s="35">
        <f t="shared" si="4"/>
        <v>284500</v>
      </c>
      <c r="G17" s="35">
        <f t="shared" si="4"/>
        <v>313300</v>
      </c>
      <c r="H17" s="35">
        <f t="shared" si="4"/>
        <v>256200</v>
      </c>
      <c r="I17" s="35">
        <f t="shared" si="4"/>
        <v>284500</v>
      </c>
      <c r="J17" s="35">
        <f t="shared" si="4"/>
        <v>313300</v>
      </c>
    </row>
    <row r="18" spans="1:10" ht="19.5" customHeight="1">
      <c r="A18" s="97" t="s">
        <v>1</v>
      </c>
      <c r="B18" s="88"/>
      <c r="C18" s="88"/>
      <c r="D18" s="11"/>
      <c r="E18" s="35"/>
      <c r="F18" s="7"/>
      <c r="G18" s="7"/>
      <c r="H18" s="7"/>
      <c r="I18" s="7"/>
      <c r="J18" s="7"/>
    </row>
    <row r="19" spans="1:10" ht="19.5" customHeight="1">
      <c r="A19" s="102" t="s">
        <v>21</v>
      </c>
      <c r="B19" s="60"/>
      <c r="C19" s="60"/>
      <c r="D19" s="11">
        <v>221</v>
      </c>
      <c r="E19" s="35">
        <f>H19</f>
        <v>0</v>
      </c>
      <c r="F19" s="35">
        <f aca="true" t="shared" si="5" ref="F19:G25">I19</f>
        <v>0</v>
      </c>
      <c r="G19" s="35">
        <f t="shared" si="5"/>
        <v>0</v>
      </c>
      <c r="H19" s="7"/>
      <c r="I19" s="7"/>
      <c r="J19" s="7"/>
    </row>
    <row r="20" spans="1:10" ht="19.5" customHeight="1">
      <c r="A20" s="102" t="s">
        <v>22</v>
      </c>
      <c r="B20" s="60"/>
      <c r="C20" s="60"/>
      <c r="D20" s="11">
        <v>222</v>
      </c>
      <c r="E20" s="35">
        <f aca="true" t="shared" si="6" ref="E20:E25">H20</f>
        <v>0</v>
      </c>
      <c r="F20" s="35">
        <f t="shared" si="5"/>
        <v>0</v>
      </c>
      <c r="G20" s="35">
        <f t="shared" si="5"/>
        <v>0</v>
      </c>
      <c r="H20" s="7"/>
      <c r="I20" s="7"/>
      <c r="J20" s="7"/>
    </row>
    <row r="21" spans="1:10" ht="19.5" customHeight="1">
      <c r="A21" s="102" t="s">
        <v>23</v>
      </c>
      <c r="B21" s="60"/>
      <c r="C21" s="60"/>
      <c r="D21" s="11">
        <v>223</v>
      </c>
      <c r="E21" s="35">
        <f t="shared" si="6"/>
        <v>256200</v>
      </c>
      <c r="F21" s="35">
        <f t="shared" si="5"/>
        <v>284500</v>
      </c>
      <c r="G21" s="35">
        <f t="shared" si="5"/>
        <v>313300</v>
      </c>
      <c r="H21" s="7">
        <v>256200</v>
      </c>
      <c r="I21" s="7">
        <v>284500</v>
      </c>
      <c r="J21" s="7">
        <v>313300</v>
      </c>
    </row>
    <row r="22" spans="1:10" ht="19.5" customHeight="1">
      <c r="A22" s="102" t="s">
        <v>24</v>
      </c>
      <c r="B22" s="60"/>
      <c r="C22" s="60"/>
      <c r="D22" s="11">
        <v>224</v>
      </c>
      <c r="E22" s="35">
        <f t="shared" si="6"/>
        <v>0</v>
      </c>
      <c r="F22" s="35">
        <f t="shared" si="5"/>
        <v>0</v>
      </c>
      <c r="G22" s="35">
        <f t="shared" si="5"/>
        <v>0</v>
      </c>
      <c r="H22" s="7"/>
      <c r="I22" s="7"/>
      <c r="J22" s="7"/>
    </row>
    <row r="23" spans="1:10" ht="19.5" customHeight="1">
      <c r="A23" s="102" t="s">
        <v>25</v>
      </c>
      <c r="B23" s="60"/>
      <c r="C23" s="60"/>
      <c r="D23" s="11">
        <v>225</v>
      </c>
      <c r="E23" s="35">
        <f t="shared" si="6"/>
        <v>0</v>
      </c>
      <c r="F23" s="35">
        <f t="shared" si="5"/>
        <v>0</v>
      </c>
      <c r="G23" s="35">
        <f t="shared" si="5"/>
        <v>0</v>
      </c>
      <c r="H23" s="7"/>
      <c r="I23" s="7"/>
      <c r="J23" s="7"/>
    </row>
    <row r="24" spans="1:10" ht="18" customHeight="1">
      <c r="A24" s="102" t="s">
        <v>26</v>
      </c>
      <c r="B24" s="60"/>
      <c r="C24" s="60"/>
      <c r="D24" s="11">
        <v>226</v>
      </c>
      <c r="E24" s="35">
        <f t="shared" si="6"/>
        <v>0</v>
      </c>
      <c r="F24" s="35">
        <f t="shared" si="5"/>
        <v>0</v>
      </c>
      <c r="G24" s="35">
        <f t="shared" si="5"/>
        <v>0</v>
      </c>
      <c r="H24" s="7"/>
      <c r="I24" s="7"/>
      <c r="J24" s="7"/>
    </row>
    <row r="25" spans="1:10" ht="18" customHeight="1">
      <c r="A25" s="102" t="s">
        <v>44</v>
      </c>
      <c r="B25" s="60"/>
      <c r="C25" s="60"/>
      <c r="D25" s="11">
        <v>240</v>
      </c>
      <c r="E25" s="35">
        <f t="shared" si="6"/>
        <v>0</v>
      </c>
      <c r="F25" s="35">
        <f t="shared" si="5"/>
        <v>0</v>
      </c>
      <c r="G25" s="35">
        <f t="shared" si="5"/>
        <v>0</v>
      </c>
      <c r="H25" s="7"/>
      <c r="I25" s="7"/>
      <c r="J25" s="7"/>
    </row>
    <row r="26" spans="1:10" ht="18" customHeight="1">
      <c r="A26" s="97" t="s">
        <v>1</v>
      </c>
      <c r="B26" s="88"/>
      <c r="C26" s="88"/>
      <c r="D26" s="11"/>
      <c r="E26" s="35"/>
      <c r="F26" s="7"/>
      <c r="G26" s="7"/>
      <c r="H26" s="7"/>
      <c r="I26" s="7"/>
      <c r="J26" s="7"/>
    </row>
    <row r="27" spans="1:10" ht="18" customHeight="1">
      <c r="A27" s="102" t="s">
        <v>27</v>
      </c>
      <c r="B27" s="60"/>
      <c r="C27" s="60"/>
      <c r="D27" s="11">
        <v>241</v>
      </c>
      <c r="E27" s="35">
        <f aca="true" t="shared" si="7" ref="E27:G28">H27</f>
        <v>0</v>
      </c>
      <c r="F27" s="35">
        <f t="shared" si="7"/>
        <v>0</v>
      </c>
      <c r="G27" s="35">
        <f t="shared" si="7"/>
        <v>0</v>
      </c>
      <c r="H27" s="7"/>
      <c r="I27" s="7"/>
      <c r="J27" s="7"/>
    </row>
    <row r="28" spans="1:10" ht="18" customHeight="1">
      <c r="A28" s="102" t="s">
        <v>45</v>
      </c>
      <c r="B28" s="60"/>
      <c r="C28" s="60"/>
      <c r="D28" s="11">
        <v>260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7"/>
      <c r="I28" s="7"/>
      <c r="J28" s="7"/>
    </row>
    <row r="29" spans="1:10" ht="18" customHeight="1">
      <c r="A29" s="97" t="s">
        <v>1</v>
      </c>
      <c r="B29" s="88"/>
      <c r="C29" s="88"/>
      <c r="D29" s="11"/>
      <c r="E29" s="35"/>
      <c r="F29" s="7"/>
      <c r="G29" s="7"/>
      <c r="H29" s="7"/>
      <c r="I29" s="7"/>
      <c r="J29" s="7"/>
    </row>
    <row r="30" spans="1:10" ht="18" customHeight="1">
      <c r="A30" s="102" t="s">
        <v>28</v>
      </c>
      <c r="B30" s="60"/>
      <c r="C30" s="60"/>
      <c r="D30" s="11">
        <v>262</v>
      </c>
      <c r="E30" s="35">
        <f aca="true" t="shared" si="8" ref="E30:G32">H30</f>
        <v>0</v>
      </c>
      <c r="F30" s="35">
        <f t="shared" si="8"/>
        <v>0</v>
      </c>
      <c r="G30" s="35">
        <f t="shared" si="8"/>
        <v>0</v>
      </c>
      <c r="H30" s="7"/>
      <c r="I30" s="7"/>
      <c r="J30" s="7"/>
    </row>
    <row r="31" spans="1:10" ht="18" customHeight="1">
      <c r="A31" s="103" t="s">
        <v>29</v>
      </c>
      <c r="B31" s="89"/>
      <c r="C31" s="89"/>
      <c r="D31" s="11">
        <v>263</v>
      </c>
      <c r="E31" s="35">
        <f t="shared" si="8"/>
        <v>0</v>
      </c>
      <c r="F31" s="35">
        <f t="shared" si="8"/>
        <v>0</v>
      </c>
      <c r="G31" s="35">
        <f t="shared" si="8"/>
        <v>0</v>
      </c>
      <c r="H31" s="7"/>
      <c r="I31" s="7"/>
      <c r="J31" s="7"/>
    </row>
    <row r="32" spans="1:10" ht="18" customHeight="1">
      <c r="A32" s="102" t="s">
        <v>30</v>
      </c>
      <c r="B32" s="60"/>
      <c r="C32" s="60"/>
      <c r="D32" s="11">
        <v>290</v>
      </c>
      <c r="E32" s="35">
        <f t="shared" si="8"/>
        <v>305600</v>
      </c>
      <c r="F32" s="35">
        <f t="shared" si="8"/>
        <v>303600</v>
      </c>
      <c r="G32" s="35">
        <f t="shared" si="8"/>
        <v>254300</v>
      </c>
      <c r="H32" s="7">
        <v>305600</v>
      </c>
      <c r="I32" s="7">
        <v>303600</v>
      </c>
      <c r="J32" s="7">
        <v>254300</v>
      </c>
    </row>
    <row r="33" spans="1:10" ht="18" customHeight="1">
      <c r="A33" s="102" t="s">
        <v>46</v>
      </c>
      <c r="B33" s="60"/>
      <c r="C33" s="60"/>
      <c r="D33" s="11">
        <v>300</v>
      </c>
      <c r="E33" s="35">
        <f aca="true" t="shared" si="9" ref="E33:J33">E35+E36+E37+E38</f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</row>
    <row r="34" spans="1:10" ht="18" customHeight="1">
      <c r="A34" s="97" t="s">
        <v>1</v>
      </c>
      <c r="B34" s="88"/>
      <c r="C34" s="88"/>
      <c r="D34" s="11"/>
      <c r="E34" s="35"/>
      <c r="F34" s="7"/>
      <c r="G34" s="7"/>
      <c r="H34" s="7"/>
      <c r="I34" s="7"/>
      <c r="J34" s="7"/>
    </row>
    <row r="35" spans="1:10" ht="18" customHeight="1">
      <c r="A35" s="102" t="s">
        <v>31</v>
      </c>
      <c r="B35" s="60"/>
      <c r="C35" s="60"/>
      <c r="D35" s="11">
        <v>310</v>
      </c>
      <c r="E35" s="35">
        <f aca="true" t="shared" si="10" ref="E35:G39">H35</f>
        <v>0</v>
      </c>
      <c r="F35" s="35">
        <f t="shared" si="10"/>
        <v>0</v>
      </c>
      <c r="G35" s="35">
        <f t="shared" si="10"/>
        <v>0</v>
      </c>
      <c r="H35" s="7"/>
      <c r="I35" s="7"/>
      <c r="J35" s="7"/>
    </row>
    <row r="36" spans="1:10" ht="18" customHeight="1">
      <c r="A36" s="104" t="s">
        <v>32</v>
      </c>
      <c r="B36" s="86"/>
      <c r="C36" s="86"/>
      <c r="D36" s="21">
        <v>320</v>
      </c>
      <c r="E36" s="35">
        <f t="shared" si="10"/>
        <v>0</v>
      </c>
      <c r="F36" s="35">
        <f t="shared" si="10"/>
        <v>0</v>
      </c>
      <c r="G36" s="35">
        <f t="shared" si="10"/>
        <v>0</v>
      </c>
      <c r="H36" s="7"/>
      <c r="I36" s="7"/>
      <c r="J36" s="7"/>
    </row>
    <row r="37" spans="1:10" ht="18" customHeight="1">
      <c r="A37" s="104" t="s">
        <v>33</v>
      </c>
      <c r="B37" s="86"/>
      <c r="C37" s="86"/>
      <c r="D37" s="20">
        <v>330</v>
      </c>
      <c r="E37" s="35">
        <f t="shared" si="10"/>
        <v>0</v>
      </c>
      <c r="F37" s="35">
        <f t="shared" si="10"/>
        <v>0</v>
      </c>
      <c r="G37" s="35">
        <f t="shared" si="10"/>
        <v>0</v>
      </c>
      <c r="H37" s="7"/>
      <c r="I37" s="7"/>
      <c r="J37" s="7"/>
    </row>
    <row r="38" spans="1:10" ht="15.75" customHeight="1">
      <c r="A38" s="102" t="s">
        <v>34</v>
      </c>
      <c r="B38" s="60"/>
      <c r="C38" s="60"/>
      <c r="D38" s="11">
        <v>340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7"/>
      <c r="I38" s="7"/>
      <c r="J38" s="7"/>
    </row>
    <row r="39" spans="1:10" ht="18" customHeight="1">
      <c r="A39" s="102" t="s">
        <v>47</v>
      </c>
      <c r="B39" s="60"/>
      <c r="C39" s="60"/>
      <c r="D39" s="11">
        <v>500</v>
      </c>
      <c r="E39" s="35">
        <f t="shared" si="10"/>
        <v>0</v>
      </c>
      <c r="F39" s="35">
        <f t="shared" si="10"/>
        <v>0</v>
      </c>
      <c r="G39" s="35">
        <f t="shared" si="10"/>
        <v>0</v>
      </c>
      <c r="H39" s="7"/>
      <c r="I39" s="7"/>
      <c r="J39" s="7"/>
    </row>
    <row r="40" spans="1:10" ht="15" customHeight="1">
      <c r="A40" s="97" t="s">
        <v>1</v>
      </c>
      <c r="B40" s="88"/>
      <c r="C40" s="88"/>
      <c r="D40" s="11"/>
      <c r="E40" s="17"/>
      <c r="F40" s="7"/>
      <c r="G40" s="7"/>
      <c r="H40" s="7"/>
      <c r="I40" s="7"/>
      <c r="J40" s="7"/>
    </row>
    <row r="41" spans="1:10" ht="29.25" customHeight="1">
      <c r="A41" s="98" t="s">
        <v>40</v>
      </c>
      <c r="B41" s="70"/>
      <c r="C41" s="71"/>
      <c r="D41" s="11">
        <v>520</v>
      </c>
      <c r="E41" s="35">
        <f aca="true" t="shared" si="11" ref="E41:G42">H41</f>
        <v>0</v>
      </c>
      <c r="F41" s="35">
        <f t="shared" si="11"/>
        <v>0</v>
      </c>
      <c r="G41" s="35">
        <f t="shared" si="11"/>
        <v>0</v>
      </c>
      <c r="H41" s="7"/>
      <c r="I41" s="7"/>
      <c r="J41" s="7"/>
    </row>
    <row r="42" spans="1:10" ht="18" customHeight="1">
      <c r="A42" s="98" t="s">
        <v>35</v>
      </c>
      <c r="B42" s="70"/>
      <c r="C42" s="71"/>
      <c r="D42" s="11">
        <v>530</v>
      </c>
      <c r="E42" s="35">
        <f t="shared" si="11"/>
        <v>0</v>
      </c>
      <c r="F42" s="35">
        <f t="shared" si="11"/>
        <v>0</v>
      </c>
      <c r="G42" s="35">
        <f t="shared" si="11"/>
        <v>0</v>
      </c>
      <c r="H42" s="7"/>
      <c r="I42" s="7"/>
      <c r="J42" s="7"/>
    </row>
    <row r="43" spans="1:10" ht="14.25" customHeight="1">
      <c r="A43" s="99" t="s">
        <v>7</v>
      </c>
      <c r="B43" s="93"/>
      <c r="C43" s="93"/>
      <c r="D43" s="12"/>
      <c r="E43" s="17"/>
      <c r="F43" s="7"/>
      <c r="G43" s="7"/>
      <c r="H43" s="7"/>
      <c r="I43" s="7"/>
      <c r="J43" s="7"/>
    </row>
    <row r="44" spans="1:10" ht="15.75" customHeight="1" thickBot="1">
      <c r="A44" s="100" t="s">
        <v>8</v>
      </c>
      <c r="B44" s="101"/>
      <c r="C44" s="101"/>
      <c r="D44" s="27" t="s">
        <v>16</v>
      </c>
      <c r="E44" s="36"/>
      <c r="F44" s="7"/>
      <c r="G44" s="7"/>
      <c r="H44" s="7"/>
      <c r="I44" s="7"/>
      <c r="J44" s="7"/>
    </row>
    <row r="45" spans="1:10" ht="15.75" customHeight="1">
      <c r="A45" s="5"/>
      <c r="B45" s="5"/>
      <c r="C45" s="5"/>
      <c r="D45" s="1"/>
      <c r="E45" s="5"/>
      <c r="F45" s="5"/>
      <c r="G45" s="5"/>
      <c r="H45" s="5"/>
      <c r="I45" s="5"/>
      <c r="J45" s="5"/>
    </row>
    <row r="46" spans="1:10" ht="15.75" customHeight="1">
      <c r="A46" s="5"/>
      <c r="B46" s="5"/>
      <c r="C46" s="5"/>
      <c r="D46" s="1"/>
      <c r="E46" s="5"/>
      <c r="F46" s="5"/>
      <c r="G46" s="5"/>
      <c r="H46" s="5"/>
      <c r="I46" s="5"/>
      <c r="J46" s="5"/>
    </row>
    <row r="47" spans="1:10" ht="15.75" customHeight="1">
      <c r="A47" s="5"/>
      <c r="B47" s="5"/>
      <c r="C47" s="5"/>
      <c r="D47" s="1"/>
      <c r="E47" s="5"/>
      <c r="F47" s="5"/>
      <c r="G47" s="5"/>
      <c r="H47" s="5"/>
      <c r="I47" s="5"/>
      <c r="J47" s="5"/>
    </row>
    <row r="48" spans="1:5" ht="11.25" customHeight="1">
      <c r="A48" s="5"/>
      <c r="B48" s="5"/>
      <c r="C48" s="5"/>
      <c r="D48" s="1"/>
      <c r="E48" s="5"/>
    </row>
    <row r="49" spans="1:5" ht="15" customHeight="1">
      <c r="A49" s="82" t="s">
        <v>53</v>
      </c>
      <c r="B49" s="82"/>
      <c r="C49" s="82"/>
      <c r="D49" s="82"/>
      <c r="E49" s="8"/>
    </row>
    <row r="50" spans="1:5" ht="19.5" customHeight="1">
      <c r="A50" s="82" t="s">
        <v>49</v>
      </c>
      <c r="B50" s="82"/>
      <c r="C50" s="82"/>
      <c r="D50" s="4"/>
      <c r="E50" s="15" t="s">
        <v>11</v>
      </c>
    </row>
    <row r="51" spans="1:5" ht="15.75" customHeight="1">
      <c r="A51" s="3"/>
      <c r="B51" s="3"/>
      <c r="C51" s="3"/>
      <c r="E51" s="10" t="s">
        <v>11</v>
      </c>
    </row>
    <row r="52" spans="1:5" ht="17.25" customHeight="1">
      <c r="A52" s="82" t="s">
        <v>54</v>
      </c>
      <c r="B52" s="82"/>
      <c r="C52" s="82"/>
      <c r="D52" s="82"/>
      <c r="E52" s="16"/>
    </row>
    <row r="53" ht="9.75" customHeight="1">
      <c r="E53" s="10" t="s">
        <v>11</v>
      </c>
    </row>
    <row r="54" spans="1:5" ht="15.75" customHeight="1">
      <c r="A54" s="82" t="s">
        <v>48</v>
      </c>
      <c r="B54" s="82"/>
      <c r="C54" s="82"/>
      <c r="D54" s="82"/>
      <c r="E54" s="16"/>
    </row>
    <row r="55" spans="1:5" ht="13.5" customHeight="1">
      <c r="A55" s="82" t="str">
        <f>'раздел 3'!A83:B83</f>
        <v>тел. 73-12-63</v>
      </c>
      <c r="B55" s="82"/>
      <c r="E55" s="10" t="s">
        <v>11</v>
      </c>
    </row>
    <row r="56" spans="1:3" ht="16.5" customHeight="1">
      <c r="A56" s="53" t="str">
        <f>'раздел 3'!A85:C85</f>
        <v>"  25 "   июля   2014 г.</v>
      </c>
      <c r="B56" s="53"/>
      <c r="C56" s="53"/>
    </row>
  </sheetData>
  <sheetProtection/>
  <mergeCells count="57">
    <mergeCell ref="H1:J1"/>
    <mergeCell ref="H2:J2"/>
    <mergeCell ref="A50:C50"/>
    <mergeCell ref="A52:D52"/>
    <mergeCell ref="A54:D54"/>
    <mergeCell ref="A55:B55"/>
    <mergeCell ref="A31:C31"/>
    <mergeCell ref="A32:C32"/>
    <mergeCell ref="A33:C33"/>
    <mergeCell ref="A34:C34"/>
    <mergeCell ref="A56:C56"/>
    <mergeCell ref="A40:C40"/>
    <mergeCell ref="A41:C41"/>
    <mergeCell ref="A42:C42"/>
    <mergeCell ref="A43:C43"/>
    <mergeCell ref="A44:C44"/>
    <mergeCell ref="A49:D49"/>
    <mergeCell ref="A35:C35"/>
    <mergeCell ref="A36:C36"/>
    <mergeCell ref="A37:C37"/>
    <mergeCell ref="A38:C38"/>
    <mergeCell ref="A39:C39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C8"/>
    <mergeCell ref="A9:C9"/>
    <mergeCell ref="E4:G4"/>
    <mergeCell ref="A10:C10"/>
    <mergeCell ref="A11:C11"/>
    <mergeCell ref="A12:C12"/>
    <mergeCell ref="F6:F7"/>
    <mergeCell ref="G6:G7"/>
    <mergeCell ref="H6:H7"/>
    <mergeCell ref="I6:J6"/>
    <mergeCell ref="A3:I3"/>
    <mergeCell ref="A4:C7"/>
    <mergeCell ref="D4:D7"/>
    <mergeCell ref="H4:J4"/>
    <mergeCell ref="E5:E7"/>
    <mergeCell ref="F5:G5"/>
    <mergeCell ref="H5:J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82" zoomScaleSheetLayoutView="82" zoomScalePageLayoutView="0" workbookViewId="0" topLeftCell="A22">
      <selection activeCell="I13" sqref="I13"/>
    </sheetView>
  </sheetViews>
  <sheetFormatPr defaultColWidth="9.125" defaultRowHeight="12.75"/>
  <cols>
    <col min="1" max="1" width="10.625" style="2" customWidth="1"/>
    <col min="2" max="2" width="13.125" style="2" customWidth="1"/>
    <col min="3" max="3" width="19.375" style="2" customWidth="1"/>
    <col min="4" max="4" width="11.50390625" style="3" customWidth="1"/>
    <col min="5" max="5" width="18.50390625" style="2" customWidth="1"/>
    <col min="6" max="6" width="15.375" style="2" customWidth="1"/>
    <col min="7" max="7" width="16.125" style="2" customWidth="1"/>
    <col min="8" max="8" width="16.50390625" style="2" customWidth="1"/>
    <col min="9" max="9" width="14.00390625" style="2" customWidth="1"/>
    <col min="10" max="10" width="13.375" style="2" customWidth="1"/>
    <col min="11" max="16384" width="9.125" style="2" customWidth="1"/>
  </cols>
  <sheetData>
    <row r="1" spans="8:10" ht="75.75" customHeight="1">
      <c r="H1" s="82" t="s">
        <v>73</v>
      </c>
      <c r="I1" s="82"/>
      <c r="J1" s="82"/>
    </row>
    <row r="2" spans="8:10" ht="13.5" customHeight="1">
      <c r="H2" s="108" t="str">
        <f>'прилож.фин.обес.'!H2</f>
        <v>от    " 25 "  июля  2014г.</v>
      </c>
      <c r="I2" s="108"/>
      <c r="J2" s="108"/>
    </row>
    <row r="3" spans="1:8" ht="45.75" customHeight="1" thickBot="1">
      <c r="A3" s="57" t="s">
        <v>56</v>
      </c>
      <c r="B3" s="57"/>
      <c r="C3" s="57"/>
      <c r="D3" s="57"/>
      <c r="E3" s="57"/>
      <c r="F3" s="57"/>
      <c r="G3" s="57"/>
      <c r="H3" s="57"/>
    </row>
    <row r="4" spans="1:14" ht="15.75" customHeight="1">
      <c r="A4" s="109" t="s">
        <v>0</v>
      </c>
      <c r="B4" s="110"/>
      <c r="C4" s="111"/>
      <c r="D4" s="95" t="s">
        <v>15</v>
      </c>
      <c r="E4" s="61" t="s">
        <v>2</v>
      </c>
      <c r="F4" s="62"/>
      <c r="G4" s="63"/>
      <c r="H4" s="64" t="s">
        <v>3</v>
      </c>
      <c r="I4" s="64"/>
      <c r="J4" s="64"/>
      <c r="K4" s="14"/>
      <c r="L4" s="14"/>
      <c r="M4" s="14"/>
      <c r="N4" s="14"/>
    </row>
    <row r="5" spans="1:10" ht="52.5" customHeight="1">
      <c r="A5" s="112"/>
      <c r="B5" s="113"/>
      <c r="C5" s="114"/>
      <c r="D5" s="95"/>
      <c r="E5" s="44" t="s">
        <v>67</v>
      </c>
      <c r="F5" s="46" t="s">
        <v>60</v>
      </c>
      <c r="G5" s="46"/>
      <c r="H5" s="72" t="s">
        <v>61</v>
      </c>
      <c r="I5" s="73"/>
      <c r="J5" s="74"/>
    </row>
    <row r="6" spans="1:10" ht="22.5" customHeight="1">
      <c r="A6" s="112"/>
      <c r="B6" s="113"/>
      <c r="C6" s="114"/>
      <c r="D6" s="95"/>
      <c r="E6" s="65"/>
      <c r="F6" s="44" t="s">
        <v>65</v>
      </c>
      <c r="G6" s="44" t="s">
        <v>68</v>
      </c>
      <c r="H6" s="46" t="s">
        <v>69</v>
      </c>
      <c r="I6" s="46" t="s">
        <v>60</v>
      </c>
      <c r="J6" s="46"/>
    </row>
    <row r="7" spans="1:10" ht="54.75" customHeight="1" thickBot="1">
      <c r="A7" s="115"/>
      <c r="B7" s="116"/>
      <c r="C7" s="117"/>
      <c r="D7" s="95"/>
      <c r="E7" s="45"/>
      <c r="F7" s="45"/>
      <c r="G7" s="45"/>
      <c r="H7" s="46"/>
      <c r="I7" s="30" t="s">
        <v>65</v>
      </c>
      <c r="J7" s="30" t="s">
        <v>68</v>
      </c>
    </row>
    <row r="8" spans="1:10" ht="30" customHeight="1">
      <c r="A8" s="125" t="s">
        <v>13</v>
      </c>
      <c r="B8" s="126"/>
      <c r="C8" s="127"/>
      <c r="D8" s="19" t="s">
        <v>16</v>
      </c>
      <c r="E8" s="33">
        <f aca="true" t="shared" si="0" ref="E8:G9">H8</f>
        <v>0</v>
      </c>
      <c r="F8" s="33">
        <f t="shared" si="0"/>
        <v>0</v>
      </c>
      <c r="G8" s="33">
        <f t="shared" si="0"/>
        <v>0</v>
      </c>
      <c r="H8" s="7"/>
      <c r="I8" s="7"/>
      <c r="J8" s="7"/>
    </row>
    <row r="9" spans="1:15" ht="16.5" customHeight="1">
      <c r="A9" s="128" t="s">
        <v>4</v>
      </c>
      <c r="B9" s="67"/>
      <c r="C9" s="68"/>
      <c r="D9" s="6" t="s">
        <v>16</v>
      </c>
      <c r="E9" s="33">
        <f t="shared" si="0"/>
        <v>3000000</v>
      </c>
      <c r="F9" s="33">
        <f t="shared" si="0"/>
        <v>3000000</v>
      </c>
      <c r="G9" s="33">
        <f t="shared" si="0"/>
        <v>3000000</v>
      </c>
      <c r="H9" s="7">
        <v>3000000</v>
      </c>
      <c r="I9" s="7">
        <v>3000000</v>
      </c>
      <c r="J9" s="7">
        <v>3000000</v>
      </c>
      <c r="M9" s="37">
        <f>H8+H9-H10</f>
        <v>0</v>
      </c>
      <c r="N9" s="37">
        <f>I8+I9-I10</f>
        <v>0</v>
      </c>
      <c r="O9" s="37">
        <f>J8+J9-J10</f>
        <v>0</v>
      </c>
    </row>
    <row r="10" spans="1:14" s="14" customFormat="1" ht="15" customHeight="1">
      <c r="A10" s="128" t="s">
        <v>6</v>
      </c>
      <c r="B10" s="67"/>
      <c r="C10" s="68"/>
      <c r="D10" s="9">
        <v>900</v>
      </c>
      <c r="E10" s="34">
        <f aca="true" t="shared" si="1" ref="E10:J10">E12+E17+E25+E28+E33+E39+E32</f>
        <v>3000000</v>
      </c>
      <c r="F10" s="34">
        <f t="shared" si="1"/>
        <v>3000000</v>
      </c>
      <c r="G10" s="34">
        <f t="shared" si="1"/>
        <v>3000000</v>
      </c>
      <c r="H10" s="34">
        <f>H12+H17+H25+H28+H33+H39+H32</f>
        <v>3000000</v>
      </c>
      <c r="I10" s="34">
        <f t="shared" si="1"/>
        <v>3000000</v>
      </c>
      <c r="J10" s="34">
        <f t="shared" si="1"/>
        <v>3000000</v>
      </c>
      <c r="K10" s="2"/>
      <c r="L10" s="2"/>
      <c r="M10" s="2"/>
      <c r="N10" s="2"/>
    </row>
    <row r="11" spans="1:10" ht="18" customHeight="1">
      <c r="A11" s="98" t="s">
        <v>5</v>
      </c>
      <c r="B11" s="70"/>
      <c r="C11" s="71"/>
      <c r="D11" s="6"/>
      <c r="E11" s="35"/>
      <c r="F11" s="7"/>
      <c r="G11" s="7"/>
      <c r="H11" s="7"/>
      <c r="I11" s="7"/>
      <c r="J11" s="7"/>
    </row>
    <row r="12" spans="1:10" ht="30.75" customHeight="1">
      <c r="A12" s="118" t="s">
        <v>42</v>
      </c>
      <c r="B12" s="119"/>
      <c r="C12" s="120"/>
      <c r="D12" s="11">
        <v>210</v>
      </c>
      <c r="E12" s="35">
        <f aca="true" t="shared" si="2" ref="E12:J12">E14+E15+E16</f>
        <v>0</v>
      </c>
      <c r="F12" s="35">
        <f t="shared" si="2"/>
        <v>0</v>
      </c>
      <c r="G12" s="35">
        <f t="shared" si="2"/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</row>
    <row r="13" spans="1:10" ht="15.75" customHeight="1">
      <c r="A13" s="97" t="s">
        <v>1</v>
      </c>
      <c r="B13" s="88"/>
      <c r="C13" s="121"/>
      <c r="D13" s="7"/>
      <c r="E13" s="35"/>
      <c r="F13" s="7"/>
      <c r="G13" s="7"/>
      <c r="H13" s="7"/>
      <c r="I13" s="7"/>
      <c r="J13" s="7"/>
    </row>
    <row r="14" spans="1:10" ht="18" customHeight="1">
      <c r="A14" s="98" t="s">
        <v>18</v>
      </c>
      <c r="B14" s="70"/>
      <c r="C14" s="71"/>
      <c r="D14" s="11">
        <v>211</v>
      </c>
      <c r="E14" s="35">
        <f>H14</f>
        <v>0</v>
      </c>
      <c r="F14" s="35">
        <f aca="true" t="shared" si="3" ref="F14:G16">I14</f>
        <v>0</v>
      </c>
      <c r="G14" s="35">
        <f t="shared" si="3"/>
        <v>0</v>
      </c>
      <c r="H14" s="7"/>
      <c r="I14" s="7"/>
      <c r="J14" s="7"/>
    </row>
    <row r="15" spans="1:10" ht="20.25" customHeight="1">
      <c r="A15" s="122" t="s">
        <v>19</v>
      </c>
      <c r="B15" s="123"/>
      <c r="C15" s="124"/>
      <c r="D15" s="11">
        <v>212</v>
      </c>
      <c r="E15" s="35">
        <f>H15</f>
        <v>0</v>
      </c>
      <c r="F15" s="35">
        <f t="shared" si="3"/>
        <v>0</v>
      </c>
      <c r="G15" s="35">
        <f t="shared" si="3"/>
        <v>0</v>
      </c>
      <c r="H15" s="7"/>
      <c r="I15" s="7"/>
      <c r="J15" s="7"/>
    </row>
    <row r="16" spans="1:10" ht="19.5" customHeight="1">
      <c r="A16" s="98" t="s">
        <v>20</v>
      </c>
      <c r="B16" s="70"/>
      <c r="C16" s="71"/>
      <c r="D16" s="11">
        <v>213</v>
      </c>
      <c r="E16" s="35">
        <f>H16</f>
        <v>0</v>
      </c>
      <c r="F16" s="35">
        <f t="shared" si="3"/>
        <v>0</v>
      </c>
      <c r="G16" s="35">
        <f t="shared" si="3"/>
        <v>0</v>
      </c>
      <c r="H16" s="7"/>
      <c r="I16" s="7"/>
      <c r="J16" s="7"/>
    </row>
    <row r="17" spans="1:10" ht="19.5" customHeight="1">
      <c r="A17" s="102" t="s">
        <v>43</v>
      </c>
      <c r="B17" s="60"/>
      <c r="C17" s="60"/>
      <c r="D17" s="11">
        <v>220</v>
      </c>
      <c r="E17" s="35">
        <f aca="true" t="shared" si="4" ref="E17:J17">E19+E20+E21+E22+E23+E24</f>
        <v>210000</v>
      </c>
      <c r="F17" s="35">
        <f t="shared" si="4"/>
        <v>210000</v>
      </c>
      <c r="G17" s="35">
        <f t="shared" si="4"/>
        <v>210000</v>
      </c>
      <c r="H17" s="35">
        <f t="shared" si="4"/>
        <v>210000</v>
      </c>
      <c r="I17" s="35">
        <f t="shared" si="4"/>
        <v>210000</v>
      </c>
      <c r="J17" s="35">
        <f t="shared" si="4"/>
        <v>210000</v>
      </c>
    </row>
    <row r="18" spans="1:10" ht="19.5" customHeight="1">
      <c r="A18" s="97" t="s">
        <v>1</v>
      </c>
      <c r="B18" s="88"/>
      <c r="C18" s="88"/>
      <c r="D18" s="11"/>
      <c r="E18" s="35"/>
      <c r="F18" s="7"/>
      <c r="G18" s="7"/>
      <c r="H18" s="7"/>
      <c r="I18" s="7"/>
      <c r="J18" s="7"/>
    </row>
    <row r="19" spans="1:10" ht="19.5" customHeight="1">
      <c r="A19" s="102" t="s">
        <v>21</v>
      </c>
      <c r="B19" s="60"/>
      <c r="C19" s="60"/>
      <c r="D19" s="11">
        <v>221</v>
      </c>
      <c r="E19" s="35">
        <f aca="true" t="shared" si="5" ref="E19:G25">H19</f>
        <v>20000</v>
      </c>
      <c r="F19" s="35">
        <f t="shared" si="5"/>
        <v>10000</v>
      </c>
      <c r="G19" s="35">
        <f t="shared" si="5"/>
        <v>10000</v>
      </c>
      <c r="H19" s="7">
        <v>20000</v>
      </c>
      <c r="I19" s="7">
        <v>10000</v>
      </c>
      <c r="J19" s="7">
        <v>10000</v>
      </c>
    </row>
    <row r="20" spans="1:10" ht="19.5" customHeight="1">
      <c r="A20" s="102" t="s">
        <v>22</v>
      </c>
      <c r="B20" s="60"/>
      <c r="C20" s="60"/>
      <c r="D20" s="11">
        <v>222</v>
      </c>
      <c r="E20" s="35">
        <f t="shared" si="5"/>
        <v>0</v>
      </c>
      <c r="F20" s="35">
        <f t="shared" si="5"/>
        <v>0</v>
      </c>
      <c r="G20" s="35">
        <f t="shared" si="5"/>
        <v>0</v>
      </c>
      <c r="H20" s="7"/>
      <c r="I20" s="7"/>
      <c r="J20" s="7"/>
    </row>
    <row r="21" spans="1:10" ht="19.5" customHeight="1">
      <c r="A21" s="102" t="s">
        <v>23</v>
      </c>
      <c r="B21" s="60"/>
      <c r="C21" s="60"/>
      <c r="D21" s="11">
        <v>223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7"/>
      <c r="I21" s="7"/>
      <c r="J21" s="7"/>
    </row>
    <row r="22" spans="1:10" ht="19.5" customHeight="1">
      <c r="A22" s="102" t="s">
        <v>24</v>
      </c>
      <c r="B22" s="60"/>
      <c r="C22" s="60"/>
      <c r="D22" s="11">
        <v>224</v>
      </c>
      <c r="E22" s="35">
        <f t="shared" si="5"/>
        <v>0</v>
      </c>
      <c r="F22" s="35">
        <f t="shared" si="5"/>
        <v>0</v>
      </c>
      <c r="G22" s="35">
        <f t="shared" si="5"/>
        <v>0</v>
      </c>
      <c r="H22" s="7"/>
      <c r="I22" s="7"/>
      <c r="J22" s="7"/>
    </row>
    <row r="23" spans="1:10" ht="19.5" customHeight="1">
      <c r="A23" s="102" t="s">
        <v>25</v>
      </c>
      <c r="B23" s="60"/>
      <c r="C23" s="60"/>
      <c r="D23" s="11">
        <v>225</v>
      </c>
      <c r="E23" s="35">
        <f t="shared" si="5"/>
        <v>90000</v>
      </c>
      <c r="F23" s="35">
        <f t="shared" si="5"/>
        <v>100000</v>
      </c>
      <c r="G23" s="35">
        <f t="shared" si="5"/>
        <v>100000</v>
      </c>
      <c r="H23" s="7">
        <v>90000</v>
      </c>
      <c r="I23" s="7">
        <v>100000</v>
      </c>
      <c r="J23" s="7">
        <v>100000</v>
      </c>
    </row>
    <row r="24" spans="1:10" ht="18" customHeight="1">
      <c r="A24" s="102" t="s">
        <v>26</v>
      </c>
      <c r="B24" s="60"/>
      <c r="C24" s="60"/>
      <c r="D24" s="11">
        <v>226</v>
      </c>
      <c r="E24" s="35">
        <f t="shared" si="5"/>
        <v>100000</v>
      </c>
      <c r="F24" s="35">
        <f t="shared" si="5"/>
        <v>100000</v>
      </c>
      <c r="G24" s="35">
        <f t="shared" si="5"/>
        <v>100000</v>
      </c>
      <c r="H24" s="7">
        <v>100000</v>
      </c>
      <c r="I24" s="7">
        <v>100000</v>
      </c>
      <c r="J24" s="7">
        <v>100000</v>
      </c>
    </row>
    <row r="25" spans="1:10" ht="18" customHeight="1">
      <c r="A25" s="102" t="s">
        <v>44</v>
      </c>
      <c r="B25" s="60"/>
      <c r="C25" s="60"/>
      <c r="D25" s="11">
        <v>240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7"/>
      <c r="I25" s="7"/>
      <c r="J25" s="7"/>
    </row>
    <row r="26" spans="1:10" ht="18" customHeight="1">
      <c r="A26" s="97" t="s">
        <v>1</v>
      </c>
      <c r="B26" s="88"/>
      <c r="C26" s="88"/>
      <c r="D26" s="11"/>
      <c r="E26" s="35"/>
      <c r="F26" s="7"/>
      <c r="G26" s="7"/>
      <c r="H26" s="7"/>
      <c r="I26" s="7"/>
      <c r="J26" s="7"/>
    </row>
    <row r="27" spans="1:10" ht="18" customHeight="1">
      <c r="A27" s="102" t="s">
        <v>27</v>
      </c>
      <c r="B27" s="60"/>
      <c r="C27" s="60"/>
      <c r="D27" s="11">
        <v>241</v>
      </c>
      <c r="E27" s="35">
        <f aca="true" t="shared" si="6" ref="E27:G28">H27</f>
        <v>0</v>
      </c>
      <c r="F27" s="35">
        <f t="shared" si="6"/>
        <v>0</v>
      </c>
      <c r="G27" s="35">
        <f t="shared" si="6"/>
        <v>0</v>
      </c>
      <c r="H27" s="7"/>
      <c r="I27" s="7"/>
      <c r="J27" s="7"/>
    </row>
    <row r="28" spans="1:10" ht="18" customHeight="1">
      <c r="A28" s="102" t="s">
        <v>45</v>
      </c>
      <c r="B28" s="60"/>
      <c r="C28" s="60"/>
      <c r="D28" s="11">
        <v>260</v>
      </c>
      <c r="E28" s="35">
        <f t="shared" si="6"/>
        <v>0</v>
      </c>
      <c r="F28" s="35">
        <f t="shared" si="6"/>
        <v>0</v>
      </c>
      <c r="G28" s="35">
        <f t="shared" si="6"/>
        <v>0</v>
      </c>
      <c r="H28" s="7"/>
      <c r="I28" s="7"/>
      <c r="J28" s="7"/>
    </row>
    <row r="29" spans="1:10" ht="18" customHeight="1">
      <c r="A29" s="97" t="s">
        <v>1</v>
      </c>
      <c r="B29" s="88"/>
      <c r="C29" s="88"/>
      <c r="D29" s="11"/>
      <c r="E29" s="35"/>
      <c r="F29" s="7"/>
      <c r="G29" s="7"/>
      <c r="H29" s="7"/>
      <c r="I29" s="7"/>
      <c r="J29" s="7"/>
    </row>
    <row r="30" spans="1:10" ht="18" customHeight="1">
      <c r="A30" s="102" t="s">
        <v>28</v>
      </c>
      <c r="B30" s="60"/>
      <c r="C30" s="60"/>
      <c r="D30" s="11">
        <v>262</v>
      </c>
      <c r="E30" s="35">
        <f aca="true" t="shared" si="7" ref="E30:G32">H30</f>
        <v>0</v>
      </c>
      <c r="F30" s="35">
        <f t="shared" si="7"/>
        <v>0</v>
      </c>
      <c r="G30" s="35">
        <f t="shared" si="7"/>
        <v>0</v>
      </c>
      <c r="H30" s="7"/>
      <c r="I30" s="7"/>
      <c r="J30" s="7"/>
    </row>
    <row r="31" spans="1:10" ht="18" customHeight="1">
      <c r="A31" s="103" t="s">
        <v>29</v>
      </c>
      <c r="B31" s="89"/>
      <c r="C31" s="89"/>
      <c r="D31" s="11">
        <v>263</v>
      </c>
      <c r="E31" s="35">
        <f t="shared" si="7"/>
        <v>0</v>
      </c>
      <c r="F31" s="35">
        <f t="shared" si="7"/>
        <v>0</v>
      </c>
      <c r="G31" s="35">
        <f t="shared" si="7"/>
        <v>0</v>
      </c>
      <c r="H31" s="7"/>
      <c r="I31" s="7"/>
      <c r="J31" s="7"/>
    </row>
    <row r="32" spans="1:10" ht="18" customHeight="1">
      <c r="A32" s="102" t="s">
        <v>30</v>
      </c>
      <c r="B32" s="60"/>
      <c r="C32" s="60"/>
      <c r="D32" s="11">
        <v>290</v>
      </c>
      <c r="E32" s="35">
        <f t="shared" si="7"/>
        <v>5000</v>
      </c>
      <c r="F32" s="35">
        <f t="shared" si="7"/>
        <v>5000</v>
      </c>
      <c r="G32" s="35">
        <f t="shared" si="7"/>
        <v>5000</v>
      </c>
      <c r="H32" s="7">
        <v>5000</v>
      </c>
      <c r="I32" s="7">
        <v>5000</v>
      </c>
      <c r="J32" s="7">
        <v>5000</v>
      </c>
    </row>
    <row r="33" spans="1:10" ht="18" customHeight="1">
      <c r="A33" s="102" t="s">
        <v>46</v>
      </c>
      <c r="B33" s="60"/>
      <c r="C33" s="60"/>
      <c r="D33" s="11">
        <v>300</v>
      </c>
      <c r="E33" s="35">
        <f aca="true" t="shared" si="8" ref="E33:J33">E35+E36+E37+E38</f>
        <v>2785000</v>
      </c>
      <c r="F33" s="35">
        <f t="shared" si="8"/>
        <v>2785000</v>
      </c>
      <c r="G33" s="35">
        <f t="shared" si="8"/>
        <v>2785000</v>
      </c>
      <c r="H33" s="35">
        <f t="shared" si="8"/>
        <v>2785000</v>
      </c>
      <c r="I33" s="35">
        <f t="shared" si="8"/>
        <v>2785000</v>
      </c>
      <c r="J33" s="35">
        <f t="shared" si="8"/>
        <v>2785000</v>
      </c>
    </row>
    <row r="34" spans="1:10" ht="18" customHeight="1">
      <c r="A34" s="97" t="s">
        <v>1</v>
      </c>
      <c r="B34" s="88"/>
      <c r="C34" s="88"/>
      <c r="D34" s="11"/>
      <c r="E34" s="35"/>
      <c r="F34" s="7"/>
      <c r="G34" s="7"/>
      <c r="H34" s="7"/>
      <c r="I34" s="7"/>
      <c r="J34" s="7"/>
    </row>
    <row r="35" spans="1:10" ht="18" customHeight="1">
      <c r="A35" s="102" t="s">
        <v>31</v>
      </c>
      <c r="B35" s="60"/>
      <c r="C35" s="60"/>
      <c r="D35" s="11">
        <v>310</v>
      </c>
      <c r="E35" s="35">
        <f aca="true" t="shared" si="9" ref="E35:G39">H35</f>
        <v>150000</v>
      </c>
      <c r="F35" s="35">
        <f t="shared" si="9"/>
        <v>150000</v>
      </c>
      <c r="G35" s="35">
        <f t="shared" si="9"/>
        <v>150000</v>
      </c>
      <c r="H35" s="7">
        <v>150000</v>
      </c>
      <c r="I35" s="7">
        <v>150000</v>
      </c>
      <c r="J35" s="7">
        <v>150000</v>
      </c>
    </row>
    <row r="36" spans="1:10" ht="18" customHeight="1">
      <c r="A36" s="104" t="s">
        <v>32</v>
      </c>
      <c r="B36" s="86"/>
      <c r="C36" s="86"/>
      <c r="D36" s="21">
        <v>320</v>
      </c>
      <c r="E36" s="35">
        <f t="shared" si="9"/>
        <v>0</v>
      </c>
      <c r="F36" s="35">
        <f t="shared" si="9"/>
        <v>0</v>
      </c>
      <c r="G36" s="35">
        <f t="shared" si="9"/>
        <v>0</v>
      </c>
      <c r="H36" s="7"/>
      <c r="I36" s="7"/>
      <c r="J36" s="7"/>
    </row>
    <row r="37" spans="1:10" ht="18" customHeight="1">
      <c r="A37" s="104" t="s">
        <v>33</v>
      </c>
      <c r="B37" s="86"/>
      <c r="C37" s="86"/>
      <c r="D37" s="20">
        <v>330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7"/>
      <c r="I37" s="7"/>
      <c r="J37" s="7"/>
    </row>
    <row r="38" spans="1:10" ht="15.75" customHeight="1">
      <c r="A38" s="102" t="s">
        <v>34</v>
      </c>
      <c r="B38" s="60"/>
      <c r="C38" s="60"/>
      <c r="D38" s="11">
        <v>340</v>
      </c>
      <c r="E38" s="35">
        <f t="shared" si="9"/>
        <v>2635000</v>
      </c>
      <c r="F38" s="35">
        <f t="shared" si="9"/>
        <v>2635000</v>
      </c>
      <c r="G38" s="35">
        <f t="shared" si="9"/>
        <v>2635000</v>
      </c>
      <c r="H38" s="7">
        <v>2635000</v>
      </c>
      <c r="I38" s="7">
        <v>2635000</v>
      </c>
      <c r="J38" s="7">
        <v>2635000</v>
      </c>
    </row>
    <row r="39" spans="1:10" ht="18" customHeight="1">
      <c r="A39" s="102" t="s">
        <v>47</v>
      </c>
      <c r="B39" s="60"/>
      <c r="C39" s="60"/>
      <c r="D39" s="11">
        <v>500</v>
      </c>
      <c r="E39" s="35">
        <f t="shared" si="9"/>
        <v>0</v>
      </c>
      <c r="F39" s="35">
        <f t="shared" si="9"/>
        <v>0</v>
      </c>
      <c r="G39" s="35">
        <f t="shared" si="9"/>
        <v>0</v>
      </c>
      <c r="H39" s="7"/>
      <c r="I39" s="7"/>
      <c r="J39" s="7"/>
    </row>
    <row r="40" spans="1:10" ht="15" customHeight="1">
      <c r="A40" s="97" t="s">
        <v>1</v>
      </c>
      <c r="B40" s="88"/>
      <c r="C40" s="88"/>
      <c r="D40" s="11"/>
      <c r="E40" s="17"/>
      <c r="F40" s="7"/>
      <c r="G40" s="7"/>
      <c r="H40" s="7"/>
      <c r="I40" s="7"/>
      <c r="J40" s="7"/>
    </row>
    <row r="41" spans="1:10" ht="29.25" customHeight="1">
      <c r="A41" s="98" t="s">
        <v>40</v>
      </c>
      <c r="B41" s="70"/>
      <c r="C41" s="71"/>
      <c r="D41" s="11">
        <v>520</v>
      </c>
      <c r="E41" s="35">
        <f aca="true" t="shared" si="10" ref="E41:G42">H41</f>
        <v>0</v>
      </c>
      <c r="F41" s="35">
        <f t="shared" si="10"/>
        <v>0</v>
      </c>
      <c r="G41" s="35">
        <f t="shared" si="10"/>
        <v>0</v>
      </c>
      <c r="H41" s="7"/>
      <c r="I41" s="7"/>
      <c r="J41" s="7"/>
    </row>
    <row r="42" spans="1:10" ht="18" customHeight="1">
      <c r="A42" s="98" t="s">
        <v>35</v>
      </c>
      <c r="B42" s="70"/>
      <c r="C42" s="71"/>
      <c r="D42" s="11">
        <v>530</v>
      </c>
      <c r="E42" s="35">
        <f t="shared" si="10"/>
        <v>0</v>
      </c>
      <c r="F42" s="35">
        <f t="shared" si="10"/>
        <v>0</v>
      </c>
      <c r="G42" s="35">
        <f t="shared" si="10"/>
        <v>0</v>
      </c>
      <c r="H42" s="7"/>
      <c r="I42" s="7"/>
      <c r="J42" s="7"/>
    </row>
    <row r="43" spans="1:10" ht="14.25" customHeight="1">
      <c r="A43" s="99" t="s">
        <v>7</v>
      </c>
      <c r="B43" s="93"/>
      <c r="C43" s="93"/>
      <c r="D43" s="12"/>
      <c r="E43" s="17"/>
      <c r="F43" s="7"/>
      <c r="G43" s="7"/>
      <c r="H43" s="7"/>
      <c r="I43" s="7"/>
      <c r="J43" s="7"/>
    </row>
    <row r="44" spans="1:10" ht="15.75" customHeight="1" thickBot="1">
      <c r="A44" s="100" t="s">
        <v>8</v>
      </c>
      <c r="B44" s="101"/>
      <c r="C44" s="101"/>
      <c r="D44" s="27" t="s">
        <v>16</v>
      </c>
      <c r="E44" s="36"/>
      <c r="F44" s="7"/>
      <c r="G44" s="7"/>
      <c r="H44" s="7"/>
      <c r="I44" s="7"/>
      <c r="J44" s="7"/>
    </row>
    <row r="45" spans="1:10" ht="15.75" customHeight="1">
      <c r="A45" s="5"/>
      <c r="B45" s="5"/>
      <c r="C45" s="5"/>
      <c r="D45" s="1"/>
      <c r="E45" s="5"/>
      <c r="F45" s="5"/>
      <c r="G45" s="5"/>
      <c r="H45" s="5"/>
      <c r="I45" s="5"/>
      <c r="J45" s="5"/>
    </row>
    <row r="46" spans="1:10" ht="15.75" customHeight="1">
      <c r="A46" s="5"/>
      <c r="B46" s="5"/>
      <c r="C46" s="5"/>
      <c r="D46" s="1"/>
      <c r="E46" s="5"/>
      <c r="F46" s="5"/>
      <c r="G46" s="5"/>
      <c r="H46" s="5"/>
      <c r="I46" s="5"/>
      <c r="J46" s="5"/>
    </row>
    <row r="47" spans="1:10" ht="15.75" customHeight="1">
      <c r="A47" s="5"/>
      <c r="B47" s="5"/>
      <c r="C47" s="5"/>
      <c r="D47" s="1"/>
      <c r="E47" s="5"/>
      <c r="F47" s="5"/>
      <c r="G47" s="5"/>
      <c r="H47" s="5"/>
      <c r="I47" s="5"/>
      <c r="J47" s="5"/>
    </row>
    <row r="48" spans="1:5" ht="11.25" customHeight="1">
      <c r="A48" s="5"/>
      <c r="B48" s="5"/>
      <c r="C48" s="5"/>
      <c r="D48" s="1"/>
      <c r="E48" s="5"/>
    </row>
    <row r="49" spans="1:5" ht="15" customHeight="1">
      <c r="A49" s="82" t="s">
        <v>53</v>
      </c>
      <c r="B49" s="82"/>
      <c r="C49" s="82"/>
      <c r="D49" s="82"/>
      <c r="E49" s="8"/>
    </row>
    <row r="50" spans="1:5" ht="19.5" customHeight="1">
      <c r="A50" s="82" t="s">
        <v>49</v>
      </c>
      <c r="B50" s="82"/>
      <c r="C50" s="82"/>
      <c r="D50" s="4"/>
      <c r="E50" s="15" t="s">
        <v>11</v>
      </c>
    </row>
    <row r="51" spans="1:5" ht="10.5" customHeight="1">
      <c r="A51" s="3"/>
      <c r="B51" s="3"/>
      <c r="C51" s="3"/>
      <c r="E51" s="10" t="s">
        <v>11</v>
      </c>
    </row>
    <row r="52" spans="1:5" ht="17.25" customHeight="1">
      <c r="A52" s="82" t="s">
        <v>54</v>
      </c>
      <c r="B52" s="82"/>
      <c r="C52" s="82"/>
      <c r="D52" s="82"/>
      <c r="E52" s="16"/>
    </row>
    <row r="53" ht="9.75" customHeight="1">
      <c r="E53" s="10" t="s">
        <v>11</v>
      </c>
    </row>
    <row r="54" spans="1:5" ht="15.75" customHeight="1">
      <c r="A54" s="82" t="s">
        <v>48</v>
      </c>
      <c r="B54" s="82"/>
      <c r="C54" s="82"/>
      <c r="D54" s="82"/>
      <c r="E54" s="16"/>
    </row>
    <row r="55" spans="1:5" ht="13.5" customHeight="1">
      <c r="A55" s="82" t="str">
        <f>'раздел 3'!A83:B83</f>
        <v>тел. 73-12-63</v>
      </c>
      <c r="B55" s="82"/>
      <c r="E55" s="10" t="s">
        <v>11</v>
      </c>
    </row>
    <row r="56" spans="1:3" ht="16.5" customHeight="1">
      <c r="A56" s="53" t="str">
        <f>'раздел 3'!A85:C85</f>
        <v>"  25 "   июля   2014 г.</v>
      </c>
      <c r="B56" s="53"/>
      <c r="C56" s="53"/>
    </row>
  </sheetData>
  <sheetProtection/>
  <mergeCells count="57">
    <mergeCell ref="A8:C8"/>
    <mergeCell ref="A9:C9"/>
    <mergeCell ref="H1:J1"/>
    <mergeCell ref="H2:J2"/>
    <mergeCell ref="A10:C10"/>
    <mergeCell ref="A11:C11"/>
    <mergeCell ref="A3:H3"/>
    <mergeCell ref="H6:H7"/>
    <mergeCell ref="I6:J6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9:D49"/>
    <mergeCell ref="A34:C34"/>
    <mergeCell ref="A35:C35"/>
    <mergeCell ref="A36:C36"/>
    <mergeCell ref="A37:C37"/>
    <mergeCell ref="A38:C38"/>
    <mergeCell ref="A39:C39"/>
    <mergeCell ref="A50:C50"/>
    <mergeCell ref="A52:D52"/>
    <mergeCell ref="A54:D54"/>
    <mergeCell ref="A55:B55"/>
    <mergeCell ref="A56:C56"/>
    <mergeCell ref="A40:C40"/>
    <mergeCell ref="A41:C41"/>
    <mergeCell ref="A42:C42"/>
    <mergeCell ref="A43:C43"/>
    <mergeCell ref="A44:C44"/>
    <mergeCell ref="E4:G4"/>
    <mergeCell ref="H4:J4"/>
    <mergeCell ref="E5:E7"/>
    <mergeCell ref="F5:G5"/>
    <mergeCell ref="H5:J5"/>
    <mergeCell ref="A4:C7"/>
    <mergeCell ref="D4:D7"/>
    <mergeCell ref="F6:F7"/>
    <mergeCell ref="G6:G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90" zoomScaleSheetLayoutView="90" zoomScalePageLayoutView="0" workbookViewId="0" topLeftCell="A1">
      <selection activeCell="H13" sqref="H13"/>
    </sheetView>
  </sheetViews>
  <sheetFormatPr defaultColWidth="9.125" defaultRowHeight="12.75"/>
  <cols>
    <col min="1" max="1" width="10.625" style="2" customWidth="1"/>
    <col min="2" max="2" width="13.125" style="2" customWidth="1"/>
    <col min="3" max="3" width="20.375" style="2" customWidth="1"/>
    <col min="4" max="4" width="10.375" style="3" customWidth="1"/>
    <col min="5" max="5" width="15.375" style="2" customWidth="1"/>
    <col min="6" max="6" width="14.125" style="2" customWidth="1"/>
    <col min="7" max="7" width="14.375" style="2" customWidth="1"/>
    <col min="8" max="8" width="13.875" style="2" customWidth="1"/>
    <col min="9" max="9" width="14.125" style="2" customWidth="1"/>
    <col min="10" max="10" width="13.50390625" style="2" customWidth="1"/>
    <col min="11" max="16384" width="9.125" style="2" customWidth="1"/>
  </cols>
  <sheetData>
    <row r="1" spans="8:10" ht="60.75" customHeight="1">
      <c r="H1" s="82" t="s">
        <v>74</v>
      </c>
      <c r="I1" s="82"/>
      <c r="J1" s="82"/>
    </row>
    <row r="2" spans="8:10" ht="13.5" customHeight="1">
      <c r="H2" s="108" t="str">
        <f>'прилож.фин.обес.'!H2</f>
        <v>от    " 25 "  июля  2014г.</v>
      </c>
      <c r="I2" s="108"/>
      <c r="J2" s="108"/>
    </row>
    <row r="3" spans="1:8" ht="28.5" customHeight="1">
      <c r="A3" s="57" t="s">
        <v>58</v>
      </c>
      <c r="B3" s="57"/>
      <c r="C3" s="57"/>
      <c r="D3" s="57"/>
      <c r="E3" s="57"/>
      <c r="F3" s="57"/>
      <c r="G3" s="57"/>
      <c r="H3" s="57"/>
    </row>
    <row r="4" spans="1:10" ht="15.75" customHeight="1">
      <c r="A4" s="94" t="s">
        <v>0</v>
      </c>
      <c r="B4" s="94"/>
      <c r="C4" s="94"/>
      <c r="D4" s="95" t="s">
        <v>15</v>
      </c>
      <c r="E4" s="61" t="s">
        <v>2</v>
      </c>
      <c r="F4" s="62"/>
      <c r="G4" s="63"/>
      <c r="H4" s="64" t="s">
        <v>3</v>
      </c>
      <c r="I4" s="64"/>
      <c r="J4" s="64"/>
    </row>
    <row r="5" spans="1:10" ht="58.5" customHeight="1">
      <c r="A5" s="94"/>
      <c r="B5" s="94"/>
      <c r="C5" s="94"/>
      <c r="D5" s="95"/>
      <c r="E5" s="44" t="s">
        <v>67</v>
      </c>
      <c r="F5" s="46" t="s">
        <v>60</v>
      </c>
      <c r="G5" s="46"/>
      <c r="H5" s="72" t="s">
        <v>61</v>
      </c>
      <c r="I5" s="73"/>
      <c r="J5" s="74"/>
    </row>
    <row r="6" spans="1:10" ht="20.25" customHeight="1">
      <c r="A6" s="94"/>
      <c r="B6" s="94"/>
      <c r="C6" s="94"/>
      <c r="D6" s="95"/>
      <c r="E6" s="65"/>
      <c r="F6" s="44" t="s">
        <v>65</v>
      </c>
      <c r="G6" s="44" t="s">
        <v>68</v>
      </c>
      <c r="H6" s="46" t="s">
        <v>69</v>
      </c>
      <c r="I6" s="46" t="s">
        <v>60</v>
      </c>
      <c r="J6" s="46"/>
    </row>
    <row r="7" spans="1:10" ht="37.5" customHeight="1">
      <c r="A7" s="94"/>
      <c r="B7" s="94"/>
      <c r="C7" s="94"/>
      <c r="D7" s="95"/>
      <c r="E7" s="45"/>
      <c r="F7" s="45"/>
      <c r="G7" s="45"/>
      <c r="H7" s="46"/>
      <c r="I7" s="30" t="s">
        <v>65</v>
      </c>
      <c r="J7" s="30" t="s">
        <v>68</v>
      </c>
    </row>
    <row r="8" spans="1:10" ht="30" customHeight="1">
      <c r="A8" s="104" t="s">
        <v>13</v>
      </c>
      <c r="B8" s="86"/>
      <c r="C8" s="86"/>
      <c r="D8" s="19" t="s">
        <v>16</v>
      </c>
      <c r="E8" s="33">
        <f aca="true" t="shared" si="0" ref="E8:G9">H8</f>
        <v>0</v>
      </c>
      <c r="F8" s="33">
        <f t="shared" si="0"/>
        <v>0</v>
      </c>
      <c r="G8" s="33">
        <f t="shared" si="0"/>
        <v>0</v>
      </c>
      <c r="H8" s="7"/>
      <c r="I8" s="7"/>
      <c r="J8" s="7"/>
    </row>
    <row r="9" spans="1:14" ht="24.75" customHeight="1">
      <c r="A9" s="107" t="s">
        <v>4</v>
      </c>
      <c r="B9" s="85"/>
      <c r="C9" s="85"/>
      <c r="D9" s="6" t="s">
        <v>16</v>
      </c>
      <c r="E9" s="33">
        <f t="shared" si="0"/>
        <v>11038130</v>
      </c>
      <c r="F9" s="33">
        <f t="shared" si="0"/>
        <v>12256600</v>
      </c>
      <c r="G9" s="33">
        <f t="shared" si="0"/>
        <v>13864200</v>
      </c>
      <c r="H9" s="7">
        <v>11038130</v>
      </c>
      <c r="I9" s="7">
        <v>12256600</v>
      </c>
      <c r="J9" s="7">
        <v>13864200</v>
      </c>
      <c r="L9" s="37">
        <f>H8+H9-H10</f>
        <v>0</v>
      </c>
      <c r="M9" s="37">
        <f>I8+I9-I10</f>
        <v>0</v>
      </c>
      <c r="N9" s="37">
        <f>J8+J9-J10</f>
        <v>0</v>
      </c>
    </row>
    <row r="10" spans="1:10" s="14" customFormat="1" ht="22.5" customHeight="1">
      <c r="A10" s="107" t="s">
        <v>6</v>
      </c>
      <c r="B10" s="85"/>
      <c r="C10" s="85"/>
      <c r="D10" s="9">
        <v>900</v>
      </c>
      <c r="E10" s="34">
        <f aca="true" t="shared" si="1" ref="E10:J10">E12+E17+E25+E28+E33+E39+E32</f>
        <v>11038130</v>
      </c>
      <c r="F10" s="34">
        <f t="shared" si="1"/>
        <v>12256600</v>
      </c>
      <c r="G10" s="34">
        <f t="shared" si="1"/>
        <v>13864200</v>
      </c>
      <c r="H10" s="34">
        <f>H12+H17+H25+H28+H33+H39+H32</f>
        <v>11038130</v>
      </c>
      <c r="I10" s="34">
        <f t="shared" si="1"/>
        <v>12256600</v>
      </c>
      <c r="J10" s="34">
        <f t="shared" si="1"/>
        <v>13864200</v>
      </c>
    </row>
    <row r="11" spans="1:10" ht="18" customHeight="1">
      <c r="A11" s="102" t="s">
        <v>5</v>
      </c>
      <c r="B11" s="60"/>
      <c r="C11" s="60"/>
      <c r="D11" s="6"/>
      <c r="E11" s="35"/>
      <c r="F11" s="7"/>
      <c r="G11" s="7"/>
      <c r="H11" s="7"/>
      <c r="I11" s="7"/>
      <c r="J11" s="7"/>
    </row>
    <row r="12" spans="1:10" ht="30.75" customHeight="1">
      <c r="A12" s="105" t="s">
        <v>42</v>
      </c>
      <c r="B12" s="84"/>
      <c r="C12" s="84"/>
      <c r="D12" s="11">
        <v>210</v>
      </c>
      <c r="E12" s="35">
        <f aca="true" t="shared" si="2" ref="E12:J12">E14+E15+E16</f>
        <v>10941904</v>
      </c>
      <c r="F12" s="35">
        <f t="shared" si="2"/>
        <v>12160400</v>
      </c>
      <c r="G12" s="35">
        <f t="shared" si="2"/>
        <v>13768000</v>
      </c>
      <c r="H12" s="35">
        <f t="shared" si="2"/>
        <v>10941904</v>
      </c>
      <c r="I12" s="35">
        <f t="shared" si="2"/>
        <v>12160400</v>
      </c>
      <c r="J12" s="35">
        <f t="shared" si="2"/>
        <v>13768000</v>
      </c>
    </row>
    <row r="13" spans="1:11" ht="21.75" customHeight="1">
      <c r="A13" s="97" t="s">
        <v>1</v>
      </c>
      <c r="B13" s="88"/>
      <c r="C13" s="88"/>
      <c r="D13" s="7"/>
      <c r="E13" s="35"/>
      <c r="F13" s="7"/>
      <c r="G13" s="7"/>
      <c r="H13" s="7"/>
      <c r="I13" s="7"/>
      <c r="J13" s="7"/>
      <c r="K13" s="7"/>
    </row>
    <row r="14" spans="1:10" ht="19.5" customHeight="1">
      <c r="A14" s="102" t="s">
        <v>18</v>
      </c>
      <c r="B14" s="60"/>
      <c r="C14" s="60"/>
      <c r="D14" s="11">
        <v>211</v>
      </c>
      <c r="E14" s="35">
        <f>H14</f>
        <v>8208583</v>
      </c>
      <c r="F14" s="35">
        <f aca="true" t="shared" si="3" ref="F14:G16">I14</f>
        <v>9314000</v>
      </c>
      <c r="G14" s="35">
        <f t="shared" si="3"/>
        <v>10548700</v>
      </c>
      <c r="H14" s="7">
        <v>8208583</v>
      </c>
      <c r="I14" s="7">
        <v>9314000</v>
      </c>
      <c r="J14" s="7">
        <v>10548700</v>
      </c>
    </row>
    <row r="15" spans="1:10" ht="19.5" customHeight="1">
      <c r="A15" s="106" t="s">
        <v>19</v>
      </c>
      <c r="B15" s="83"/>
      <c r="C15" s="83"/>
      <c r="D15" s="11">
        <v>212</v>
      </c>
      <c r="E15" s="35">
        <f>H15</f>
        <v>0</v>
      </c>
      <c r="F15" s="35">
        <f t="shared" si="3"/>
        <v>33600</v>
      </c>
      <c r="G15" s="35">
        <f t="shared" si="3"/>
        <v>33600</v>
      </c>
      <c r="H15" s="7"/>
      <c r="I15" s="7">
        <v>33600</v>
      </c>
      <c r="J15" s="7">
        <v>33600</v>
      </c>
    </row>
    <row r="16" spans="1:10" ht="19.5" customHeight="1">
      <c r="A16" s="102" t="s">
        <v>20</v>
      </c>
      <c r="B16" s="60"/>
      <c r="C16" s="60"/>
      <c r="D16" s="11">
        <v>213</v>
      </c>
      <c r="E16" s="35">
        <f>H16</f>
        <v>2733321</v>
      </c>
      <c r="F16" s="35">
        <f t="shared" si="3"/>
        <v>2812800</v>
      </c>
      <c r="G16" s="35">
        <f t="shared" si="3"/>
        <v>3185700</v>
      </c>
      <c r="H16" s="7">
        <v>2733321</v>
      </c>
      <c r="I16" s="7">
        <v>2812800</v>
      </c>
      <c r="J16" s="7">
        <v>3185700</v>
      </c>
    </row>
    <row r="17" spans="1:10" ht="19.5" customHeight="1">
      <c r="A17" s="102" t="s">
        <v>43</v>
      </c>
      <c r="B17" s="60"/>
      <c r="C17" s="60"/>
      <c r="D17" s="11">
        <v>220</v>
      </c>
      <c r="E17" s="35">
        <f aca="true" t="shared" si="4" ref="E17:J17">E19+E20+E21+E22+E23+E24</f>
        <v>48300</v>
      </c>
      <c r="F17" s="35">
        <f t="shared" si="4"/>
        <v>0</v>
      </c>
      <c r="G17" s="35">
        <f t="shared" si="4"/>
        <v>0</v>
      </c>
      <c r="H17" s="35">
        <f t="shared" si="4"/>
        <v>48300</v>
      </c>
      <c r="I17" s="35">
        <f t="shared" si="4"/>
        <v>0</v>
      </c>
      <c r="J17" s="35">
        <f t="shared" si="4"/>
        <v>0</v>
      </c>
    </row>
    <row r="18" spans="1:10" ht="19.5" customHeight="1">
      <c r="A18" s="97" t="s">
        <v>1</v>
      </c>
      <c r="B18" s="88"/>
      <c r="C18" s="88"/>
      <c r="D18" s="11"/>
      <c r="E18" s="35"/>
      <c r="F18" s="7"/>
      <c r="G18" s="7"/>
      <c r="H18" s="7"/>
      <c r="I18" s="7"/>
      <c r="J18" s="7"/>
    </row>
    <row r="19" spans="1:10" ht="19.5" customHeight="1">
      <c r="A19" s="102" t="s">
        <v>21</v>
      </c>
      <c r="B19" s="60"/>
      <c r="C19" s="60"/>
      <c r="D19" s="11">
        <v>221</v>
      </c>
      <c r="E19" s="35">
        <f>H19</f>
        <v>0</v>
      </c>
      <c r="F19" s="35">
        <f aca="true" t="shared" si="5" ref="F19:G25">I19</f>
        <v>0</v>
      </c>
      <c r="G19" s="35">
        <f t="shared" si="5"/>
        <v>0</v>
      </c>
      <c r="H19" s="7"/>
      <c r="I19" s="7"/>
      <c r="J19" s="7"/>
    </row>
    <row r="20" spans="1:10" ht="19.5" customHeight="1">
      <c r="A20" s="102" t="s">
        <v>22</v>
      </c>
      <c r="B20" s="60"/>
      <c r="C20" s="60"/>
      <c r="D20" s="11">
        <v>222</v>
      </c>
      <c r="E20" s="35">
        <f aca="true" t="shared" si="6" ref="E20:E25">H20</f>
        <v>0</v>
      </c>
      <c r="F20" s="35">
        <f t="shared" si="5"/>
        <v>0</v>
      </c>
      <c r="G20" s="35">
        <f t="shared" si="5"/>
        <v>0</v>
      </c>
      <c r="H20" s="7"/>
      <c r="I20" s="7"/>
      <c r="J20" s="7"/>
    </row>
    <row r="21" spans="1:10" ht="19.5" customHeight="1">
      <c r="A21" s="102" t="s">
        <v>23</v>
      </c>
      <c r="B21" s="60"/>
      <c r="C21" s="60"/>
      <c r="D21" s="11">
        <v>223</v>
      </c>
      <c r="E21" s="35">
        <f t="shared" si="6"/>
        <v>0</v>
      </c>
      <c r="F21" s="35">
        <f t="shared" si="5"/>
        <v>0</v>
      </c>
      <c r="G21" s="35">
        <f t="shared" si="5"/>
        <v>0</v>
      </c>
      <c r="H21" s="7"/>
      <c r="I21" s="7"/>
      <c r="J21" s="7"/>
    </row>
    <row r="22" spans="1:10" ht="19.5" customHeight="1">
      <c r="A22" s="102" t="s">
        <v>24</v>
      </c>
      <c r="B22" s="60"/>
      <c r="C22" s="60"/>
      <c r="D22" s="11">
        <v>224</v>
      </c>
      <c r="E22" s="35">
        <f t="shared" si="6"/>
        <v>0</v>
      </c>
      <c r="F22" s="35">
        <f t="shared" si="5"/>
        <v>0</v>
      </c>
      <c r="G22" s="35">
        <f t="shared" si="5"/>
        <v>0</v>
      </c>
      <c r="H22" s="7"/>
      <c r="I22" s="7"/>
      <c r="J22" s="7"/>
    </row>
    <row r="23" spans="1:10" ht="19.5" customHeight="1">
      <c r="A23" s="102" t="s">
        <v>25</v>
      </c>
      <c r="B23" s="60"/>
      <c r="C23" s="60"/>
      <c r="D23" s="11">
        <v>225</v>
      </c>
      <c r="E23" s="35">
        <f t="shared" si="6"/>
        <v>0</v>
      </c>
      <c r="F23" s="35">
        <f t="shared" si="5"/>
        <v>0</v>
      </c>
      <c r="G23" s="35">
        <f t="shared" si="5"/>
        <v>0</v>
      </c>
      <c r="H23" s="7"/>
      <c r="I23" s="7"/>
      <c r="J23" s="7"/>
    </row>
    <row r="24" spans="1:10" ht="18" customHeight="1">
      <c r="A24" s="102" t="s">
        <v>26</v>
      </c>
      <c r="B24" s="60"/>
      <c r="C24" s="60"/>
      <c r="D24" s="11">
        <v>226</v>
      </c>
      <c r="E24" s="35">
        <f t="shared" si="6"/>
        <v>48300</v>
      </c>
      <c r="F24" s="35">
        <f t="shared" si="5"/>
        <v>0</v>
      </c>
      <c r="G24" s="35">
        <f t="shared" si="5"/>
        <v>0</v>
      </c>
      <c r="H24" s="7">
        <v>48300</v>
      </c>
      <c r="I24" s="7"/>
      <c r="J24" s="7"/>
    </row>
    <row r="25" spans="1:10" ht="18" customHeight="1">
      <c r="A25" s="102" t="s">
        <v>44</v>
      </c>
      <c r="B25" s="60"/>
      <c r="C25" s="60"/>
      <c r="D25" s="11">
        <v>240</v>
      </c>
      <c r="E25" s="35">
        <f t="shared" si="6"/>
        <v>0</v>
      </c>
      <c r="F25" s="35">
        <f t="shared" si="5"/>
        <v>0</v>
      </c>
      <c r="G25" s="35">
        <f t="shared" si="5"/>
        <v>0</v>
      </c>
      <c r="H25" s="7"/>
      <c r="I25" s="7"/>
      <c r="J25" s="7"/>
    </row>
    <row r="26" spans="1:10" ht="18" customHeight="1">
      <c r="A26" s="97" t="s">
        <v>1</v>
      </c>
      <c r="B26" s="88"/>
      <c r="C26" s="88"/>
      <c r="D26" s="11"/>
      <c r="E26" s="35"/>
      <c r="F26" s="7"/>
      <c r="G26" s="7"/>
      <c r="H26" s="7"/>
      <c r="I26" s="7"/>
      <c r="J26" s="7"/>
    </row>
    <row r="27" spans="1:10" ht="18" customHeight="1">
      <c r="A27" s="102" t="s">
        <v>27</v>
      </c>
      <c r="B27" s="60"/>
      <c r="C27" s="60"/>
      <c r="D27" s="11">
        <v>241</v>
      </c>
      <c r="E27" s="35">
        <f aca="true" t="shared" si="7" ref="E27:G28">H27</f>
        <v>0</v>
      </c>
      <c r="F27" s="35">
        <f t="shared" si="7"/>
        <v>0</v>
      </c>
      <c r="G27" s="35">
        <f t="shared" si="7"/>
        <v>0</v>
      </c>
      <c r="H27" s="7"/>
      <c r="I27" s="7"/>
      <c r="J27" s="7"/>
    </row>
    <row r="28" spans="1:10" ht="18" customHeight="1">
      <c r="A28" s="102" t="s">
        <v>45</v>
      </c>
      <c r="B28" s="60"/>
      <c r="C28" s="60"/>
      <c r="D28" s="11">
        <v>260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7"/>
      <c r="I28" s="7"/>
      <c r="J28" s="7"/>
    </row>
    <row r="29" spans="1:10" ht="18" customHeight="1">
      <c r="A29" s="97" t="s">
        <v>1</v>
      </c>
      <c r="B29" s="88"/>
      <c r="C29" s="88"/>
      <c r="D29" s="11"/>
      <c r="E29" s="35"/>
      <c r="F29" s="7"/>
      <c r="G29" s="7"/>
      <c r="H29" s="7"/>
      <c r="I29" s="7"/>
      <c r="J29" s="7"/>
    </row>
    <row r="30" spans="1:10" ht="18" customHeight="1">
      <c r="A30" s="102" t="s">
        <v>28</v>
      </c>
      <c r="B30" s="60"/>
      <c r="C30" s="60"/>
      <c r="D30" s="11">
        <v>262</v>
      </c>
      <c r="E30" s="35">
        <f aca="true" t="shared" si="8" ref="E30:G32">H30</f>
        <v>0</v>
      </c>
      <c r="F30" s="35">
        <f t="shared" si="8"/>
        <v>0</v>
      </c>
      <c r="G30" s="35">
        <f t="shared" si="8"/>
        <v>0</v>
      </c>
      <c r="H30" s="7"/>
      <c r="I30" s="7"/>
      <c r="J30" s="7"/>
    </row>
    <row r="31" spans="1:10" ht="18" customHeight="1">
      <c r="A31" s="103" t="s">
        <v>29</v>
      </c>
      <c r="B31" s="89"/>
      <c r="C31" s="89"/>
      <c r="D31" s="11">
        <v>263</v>
      </c>
      <c r="E31" s="35">
        <f t="shared" si="8"/>
        <v>0</v>
      </c>
      <c r="F31" s="35">
        <f t="shared" si="8"/>
        <v>0</v>
      </c>
      <c r="G31" s="35">
        <f t="shared" si="8"/>
        <v>0</v>
      </c>
      <c r="H31" s="7"/>
      <c r="I31" s="7"/>
      <c r="J31" s="7"/>
    </row>
    <row r="32" spans="1:10" ht="18" customHeight="1">
      <c r="A32" s="102" t="s">
        <v>30</v>
      </c>
      <c r="B32" s="60"/>
      <c r="C32" s="60"/>
      <c r="D32" s="11">
        <v>290</v>
      </c>
      <c r="E32" s="35">
        <f t="shared" si="8"/>
        <v>0</v>
      </c>
      <c r="F32" s="35">
        <f t="shared" si="8"/>
        <v>0</v>
      </c>
      <c r="G32" s="35">
        <f t="shared" si="8"/>
        <v>0</v>
      </c>
      <c r="H32" s="7"/>
      <c r="I32" s="7"/>
      <c r="J32" s="7"/>
    </row>
    <row r="33" spans="1:10" ht="18" customHeight="1">
      <c r="A33" s="102" t="s">
        <v>46</v>
      </c>
      <c r="B33" s="60"/>
      <c r="C33" s="60"/>
      <c r="D33" s="11">
        <v>300</v>
      </c>
      <c r="E33" s="35">
        <f aca="true" t="shared" si="9" ref="E33:J33">E35+E36+E37+E38</f>
        <v>47926</v>
      </c>
      <c r="F33" s="35">
        <f t="shared" si="9"/>
        <v>96200</v>
      </c>
      <c r="G33" s="35">
        <f t="shared" si="9"/>
        <v>96200</v>
      </c>
      <c r="H33" s="35">
        <f t="shared" si="9"/>
        <v>47926</v>
      </c>
      <c r="I33" s="35">
        <f t="shared" si="9"/>
        <v>96200</v>
      </c>
      <c r="J33" s="35">
        <f t="shared" si="9"/>
        <v>96200</v>
      </c>
    </row>
    <row r="34" spans="1:10" ht="18" customHeight="1">
      <c r="A34" s="97" t="s">
        <v>1</v>
      </c>
      <c r="B34" s="88"/>
      <c r="C34" s="88"/>
      <c r="D34" s="11"/>
      <c r="E34" s="35"/>
      <c r="F34" s="7"/>
      <c r="G34" s="7"/>
      <c r="H34" s="7"/>
      <c r="I34" s="7"/>
      <c r="J34" s="7"/>
    </row>
    <row r="35" spans="1:10" ht="18" customHeight="1">
      <c r="A35" s="102" t="s">
        <v>31</v>
      </c>
      <c r="B35" s="60"/>
      <c r="C35" s="60"/>
      <c r="D35" s="11">
        <v>310</v>
      </c>
      <c r="E35" s="35">
        <f aca="true" t="shared" si="10" ref="E35:G39">H35</f>
        <v>0</v>
      </c>
      <c r="F35" s="35">
        <f t="shared" si="10"/>
        <v>0</v>
      </c>
      <c r="G35" s="35">
        <f t="shared" si="10"/>
        <v>0</v>
      </c>
      <c r="H35" s="7"/>
      <c r="I35" s="7"/>
      <c r="J35" s="7"/>
    </row>
    <row r="36" spans="1:10" ht="18" customHeight="1">
      <c r="A36" s="104" t="s">
        <v>32</v>
      </c>
      <c r="B36" s="86"/>
      <c r="C36" s="86"/>
      <c r="D36" s="21">
        <v>320</v>
      </c>
      <c r="E36" s="35">
        <f t="shared" si="10"/>
        <v>0</v>
      </c>
      <c r="F36" s="35">
        <f t="shared" si="10"/>
        <v>0</v>
      </c>
      <c r="G36" s="35">
        <f t="shared" si="10"/>
        <v>0</v>
      </c>
      <c r="H36" s="7"/>
      <c r="I36" s="7"/>
      <c r="J36" s="7"/>
    </row>
    <row r="37" spans="1:10" ht="18" customHeight="1">
      <c r="A37" s="104" t="s">
        <v>33</v>
      </c>
      <c r="B37" s="86"/>
      <c r="C37" s="86"/>
      <c r="D37" s="20">
        <v>330</v>
      </c>
      <c r="E37" s="35">
        <f t="shared" si="10"/>
        <v>0</v>
      </c>
      <c r="F37" s="35">
        <f t="shared" si="10"/>
        <v>0</v>
      </c>
      <c r="G37" s="35">
        <f t="shared" si="10"/>
        <v>0</v>
      </c>
      <c r="H37" s="7"/>
      <c r="I37" s="7"/>
      <c r="J37" s="7"/>
    </row>
    <row r="38" spans="1:10" ht="15.75" customHeight="1">
      <c r="A38" s="102" t="s">
        <v>34</v>
      </c>
      <c r="B38" s="60"/>
      <c r="C38" s="60"/>
      <c r="D38" s="11">
        <v>340</v>
      </c>
      <c r="E38" s="35">
        <f t="shared" si="10"/>
        <v>47926</v>
      </c>
      <c r="F38" s="35">
        <f t="shared" si="10"/>
        <v>96200</v>
      </c>
      <c r="G38" s="35">
        <f t="shared" si="10"/>
        <v>96200</v>
      </c>
      <c r="H38" s="7">
        <v>47926</v>
      </c>
      <c r="I38" s="7">
        <v>96200</v>
      </c>
      <c r="J38" s="7">
        <v>96200</v>
      </c>
    </row>
    <row r="39" spans="1:10" ht="18" customHeight="1">
      <c r="A39" s="102" t="s">
        <v>47</v>
      </c>
      <c r="B39" s="60"/>
      <c r="C39" s="60"/>
      <c r="D39" s="11">
        <v>500</v>
      </c>
      <c r="E39" s="35">
        <f t="shared" si="10"/>
        <v>0</v>
      </c>
      <c r="F39" s="35">
        <f t="shared" si="10"/>
        <v>0</v>
      </c>
      <c r="G39" s="35">
        <f t="shared" si="10"/>
        <v>0</v>
      </c>
      <c r="H39" s="7"/>
      <c r="I39" s="7"/>
      <c r="J39" s="7"/>
    </row>
    <row r="40" spans="1:10" ht="15" customHeight="1">
      <c r="A40" s="97" t="s">
        <v>1</v>
      </c>
      <c r="B40" s="88"/>
      <c r="C40" s="88"/>
      <c r="D40" s="11"/>
      <c r="E40" s="17"/>
      <c r="F40" s="7"/>
      <c r="G40" s="7"/>
      <c r="H40" s="7"/>
      <c r="I40" s="7"/>
      <c r="J40" s="7"/>
    </row>
    <row r="41" spans="1:10" ht="29.25" customHeight="1">
      <c r="A41" s="98" t="s">
        <v>40</v>
      </c>
      <c r="B41" s="70"/>
      <c r="C41" s="71"/>
      <c r="D41" s="11">
        <v>520</v>
      </c>
      <c r="E41" s="35">
        <f aca="true" t="shared" si="11" ref="E41:G42">H41</f>
        <v>0</v>
      </c>
      <c r="F41" s="35">
        <f t="shared" si="11"/>
        <v>0</v>
      </c>
      <c r="G41" s="35">
        <f t="shared" si="11"/>
        <v>0</v>
      </c>
      <c r="H41" s="7"/>
      <c r="I41" s="7"/>
      <c r="J41" s="7"/>
    </row>
    <row r="42" spans="1:10" ht="18" customHeight="1">
      <c r="A42" s="98" t="s">
        <v>35</v>
      </c>
      <c r="B42" s="70"/>
      <c r="C42" s="71"/>
      <c r="D42" s="11">
        <v>530</v>
      </c>
      <c r="E42" s="35">
        <f t="shared" si="11"/>
        <v>0</v>
      </c>
      <c r="F42" s="35">
        <f t="shared" si="11"/>
        <v>0</v>
      </c>
      <c r="G42" s="35">
        <f t="shared" si="11"/>
        <v>0</v>
      </c>
      <c r="H42" s="7"/>
      <c r="I42" s="7"/>
      <c r="J42" s="7"/>
    </row>
    <row r="43" spans="1:10" ht="14.25" customHeight="1">
      <c r="A43" s="99" t="s">
        <v>7</v>
      </c>
      <c r="B43" s="93"/>
      <c r="C43" s="93"/>
      <c r="D43" s="12"/>
      <c r="E43" s="17"/>
      <c r="F43" s="7"/>
      <c r="G43" s="7"/>
      <c r="H43" s="7"/>
      <c r="I43" s="7"/>
      <c r="J43" s="7"/>
    </row>
    <row r="44" spans="1:10" ht="15.75" customHeight="1" thickBot="1">
      <c r="A44" s="100" t="s">
        <v>8</v>
      </c>
      <c r="B44" s="101"/>
      <c r="C44" s="101"/>
      <c r="D44" s="27" t="s">
        <v>16</v>
      </c>
      <c r="E44" s="36"/>
      <c r="F44" s="7"/>
      <c r="G44" s="7"/>
      <c r="H44" s="7"/>
      <c r="I44" s="7"/>
      <c r="J44" s="7"/>
    </row>
    <row r="45" spans="1:10" ht="15.75" customHeight="1">
      <c r="A45" s="5"/>
      <c r="B45" s="5"/>
      <c r="C45" s="5"/>
      <c r="D45" s="1"/>
      <c r="E45" s="5"/>
      <c r="F45" s="5"/>
      <c r="G45" s="5"/>
      <c r="H45" s="5"/>
      <c r="I45" s="5"/>
      <c r="J45" s="5"/>
    </row>
    <row r="46" spans="1:10" ht="15.75" customHeight="1">
      <c r="A46" s="5"/>
      <c r="B46" s="5"/>
      <c r="C46" s="5"/>
      <c r="D46" s="1"/>
      <c r="E46" s="5"/>
      <c r="F46" s="5"/>
      <c r="G46" s="5"/>
      <c r="H46" s="5"/>
      <c r="I46" s="5"/>
      <c r="J46" s="5"/>
    </row>
    <row r="47" spans="1:10" ht="15.75" customHeight="1">
      <c r="A47" s="5"/>
      <c r="B47" s="5"/>
      <c r="C47" s="5"/>
      <c r="D47" s="1"/>
      <c r="E47" s="5"/>
      <c r="F47" s="5"/>
      <c r="G47" s="5"/>
      <c r="H47" s="5"/>
      <c r="I47" s="5"/>
      <c r="J47" s="5"/>
    </row>
    <row r="48" spans="1:5" ht="11.25" customHeight="1">
      <c r="A48" s="5"/>
      <c r="B48" s="5"/>
      <c r="C48" s="5"/>
      <c r="D48" s="1"/>
      <c r="E48" s="5"/>
    </row>
    <row r="49" spans="1:5" ht="15" customHeight="1">
      <c r="A49" s="82" t="s">
        <v>53</v>
      </c>
      <c r="B49" s="82"/>
      <c r="C49" s="82"/>
      <c r="D49" s="82"/>
      <c r="E49" s="8"/>
    </row>
    <row r="50" spans="1:5" ht="19.5" customHeight="1">
      <c r="A50" s="82" t="s">
        <v>49</v>
      </c>
      <c r="B50" s="82"/>
      <c r="C50" s="82"/>
      <c r="D50" s="4"/>
      <c r="E50" s="15" t="s">
        <v>11</v>
      </c>
    </row>
    <row r="51" spans="1:5" ht="10.5" customHeight="1">
      <c r="A51" s="3"/>
      <c r="B51" s="3"/>
      <c r="C51" s="3"/>
      <c r="E51" s="10" t="s">
        <v>11</v>
      </c>
    </row>
    <row r="52" spans="1:5" ht="17.25" customHeight="1">
      <c r="A52" s="82" t="s">
        <v>54</v>
      </c>
      <c r="B52" s="82"/>
      <c r="C52" s="82"/>
      <c r="D52" s="82"/>
      <c r="E52" s="16"/>
    </row>
    <row r="53" ht="9.75" customHeight="1">
      <c r="E53" s="10" t="s">
        <v>11</v>
      </c>
    </row>
    <row r="54" spans="1:5" ht="15.75" customHeight="1">
      <c r="A54" s="82" t="s">
        <v>48</v>
      </c>
      <c r="B54" s="82"/>
      <c r="C54" s="82"/>
      <c r="D54" s="82"/>
      <c r="E54" s="16"/>
    </row>
    <row r="55" spans="1:5" ht="13.5" customHeight="1">
      <c r="A55" s="82" t="str">
        <f>'раздел 3'!A83:B83</f>
        <v>тел. 73-12-63</v>
      </c>
      <c r="B55" s="82"/>
      <c r="E55" s="10" t="s">
        <v>11</v>
      </c>
    </row>
    <row r="56" spans="1:3" ht="16.5" customHeight="1">
      <c r="A56" s="53" t="str">
        <f>'раздел 3'!A85:C85</f>
        <v>"  25 "   июля   2014 г.</v>
      </c>
      <c r="B56" s="53"/>
      <c r="C56" s="53"/>
    </row>
  </sheetData>
  <sheetProtection/>
  <mergeCells count="57">
    <mergeCell ref="A8:C8"/>
    <mergeCell ref="A9:C9"/>
    <mergeCell ref="E4:G4"/>
    <mergeCell ref="H1:J1"/>
    <mergeCell ref="H2:J2"/>
    <mergeCell ref="A10:C10"/>
    <mergeCell ref="F6:F7"/>
    <mergeCell ref="G6:G7"/>
    <mergeCell ref="H6:H7"/>
    <mergeCell ref="I6:J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9:D49"/>
    <mergeCell ref="A34:C34"/>
    <mergeCell ref="A35:C35"/>
    <mergeCell ref="A36:C36"/>
    <mergeCell ref="A37:C37"/>
    <mergeCell ref="A38:C38"/>
    <mergeCell ref="A39:C39"/>
    <mergeCell ref="A50:C50"/>
    <mergeCell ref="A52:D52"/>
    <mergeCell ref="A54:D54"/>
    <mergeCell ref="A55:B55"/>
    <mergeCell ref="A56:C56"/>
    <mergeCell ref="A40:C40"/>
    <mergeCell ref="A41:C41"/>
    <mergeCell ref="A42:C42"/>
    <mergeCell ref="A43:C43"/>
    <mergeCell ref="A44:C44"/>
    <mergeCell ref="A4:C7"/>
    <mergeCell ref="D4:D7"/>
    <mergeCell ref="A3:H3"/>
    <mergeCell ref="H4:J4"/>
    <mergeCell ref="E5:E7"/>
    <mergeCell ref="F5:G5"/>
    <mergeCell ref="H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GLAV</cp:lastModifiedBy>
  <cp:lastPrinted>2012-01-26T06:33:29Z</cp:lastPrinted>
  <dcterms:created xsi:type="dcterms:W3CDTF">2010-08-09T11:23:33Z</dcterms:created>
  <dcterms:modified xsi:type="dcterms:W3CDTF">2014-07-15T13:03:40Z</dcterms:modified>
  <cp:category/>
  <cp:version/>
  <cp:contentType/>
  <cp:contentStatus/>
</cp:coreProperties>
</file>