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120" yWindow="120" windowWidth="9720" windowHeight="7320" activeTab="4"/>
  </bookViews>
  <sheets>
    <sheet name="Тит,Р.1,2" sheetId="1" r:id="rId1"/>
    <sheet name="Раздел 3" sheetId="2" r:id="rId2"/>
    <sheet name="Раздел 3.1" sheetId="3" r:id="rId3"/>
    <sheet name="Раздел 4,5" sheetId="4" r:id="rId4"/>
    <sheet name="Раздел 6" sheetId="5" r:id="rId5"/>
  </sheets>
  <definedNames>
    <definedName name="_xlnm.Print_Area" localSheetId="1">'Раздел 3'!$A$1:$N$72</definedName>
  </definedNames>
  <calcPr calcId="124519"/>
</workbook>
</file>

<file path=xl/calcChain.xml><?xml version="1.0" encoding="utf-8"?>
<calcChain xmlns="http://schemas.openxmlformats.org/spreadsheetml/2006/main">
  <c r="G45" i="5"/>
  <c r="G44" s="1"/>
  <c r="G18"/>
  <c r="G17"/>
  <c r="G16"/>
  <c r="H60" i="2"/>
  <c r="G31" i="5"/>
  <c r="G13" l="1"/>
  <c r="G8"/>
  <c r="H48" i="2" l="1"/>
  <c r="H45"/>
  <c r="I7"/>
  <c r="I15"/>
  <c r="I28"/>
  <c r="H12" i="5"/>
  <c r="K7"/>
  <c r="G59" i="2"/>
  <c r="G15"/>
  <c r="L28"/>
  <c r="L11"/>
  <c r="G15" i="5"/>
  <c r="I7" i="3"/>
  <c r="K7" l="1"/>
  <c r="J7"/>
  <c r="G48" i="2"/>
  <c r="G46"/>
  <c r="G25" i="5"/>
  <c r="G23"/>
  <c r="G21"/>
  <c r="I114" i="1" l="1"/>
  <c r="K12" i="3"/>
  <c r="J12"/>
  <c r="I12"/>
  <c r="I8"/>
  <c r="H12"/>
  <c r="G12"/>
  <c r="F12"/>
  <c r="F10" i="5"/>
  <c r="F11"/>
  <c r="F13"/>
  <c r="F14"/>
  <c r="F15"/>
  <c r="F16"/>
  <c r="F17"/>
  <c r="F18"/>
  <c r="F19"/>
  <c r="F21"/>
  <c r="F22"/>
  <c r="F23"/>
  <c r="F24"/>
  <c r="F25"/>
  <c r="F26"/>
  <c r="F28"/>
  <c r="F29"/>
  <c r="F30"/>
  <c r="F32"/>
  <c r="F33"/>
  <c r="F34"/>
  <c r="F36"/>
  <c r="F37"/>
  <c r="F38"/>
  <c r="F39"/>
  <c r="F40"/>
  <c r="F41"/>
  <c r="F42"/>
  <c r="F43"/>
  <c r="F44"/>
  <c r="F45"/>
  <c r="F46"/>
  <c r="F47"/>
  <c r="F48"/>
  <c r="F9"/>
  <c r="K35"/>
  <c r="G35"/>
  <c r="F8"/>
  <c r="F31"/>
  <c r="F27"/>
  <c r="G20"/>
  <c r="G45" i="2"/>
  <c r="G60"/>
  <c r="H30"/>
  <c r="H29" s="1"/>
  <c r="H28" s="1"/>
  <c r="G32"/>
  <c r="G33"/>
  <c r="G34"/>
  <c r="G31"/>
  <c r="H7" l="1"/>
  <c r="G7" s="1"/>
  <c r="H11"/>
  <c r="G11" s="1"/>
  <c r="F20" i="5"/>
  <c r="G12"/>
  <c r="G7" s="1"/>
  <c r="H7"/>
  <c r="F35"/>
  <c r="G30" i="2"/>
  <c r="G29" s="1"/>
  <c r="G28" s="1"/>
  <c r="F12" i="5" l="1"/>
  <c r="F7"/>
  <c r="I6" i="4" s="1"/>
  <c r="I8" s="1"/>
</calcChain>
</file>

<file path=xl/sharedStrings.xml><?xml version="1.0" encoding="utf-8"?>
<sst xmlns="http://schemas.openxmlformats.org/spreadsheetml/2006/main" count="513" uniqueCount="316">
  <si>
    <t>УТВЕРЖДАЮ</t>
  </si>
  <si>
    <t>(руководитель муниципального бюджетного учреждения</t>
  </si>
  <si>
    <t>(подпись)</t>
  </si>
  <si>
    <t>(расшифровка подписи)</t>
  </si>
  <si>
    <t>ПЛАН ФИНАНСОВО-ХОЗЯЙСТВЕННОЙ ДЕЯТЕЛЬНОСТИ</t>
  </si>
  <si>
    <t>Дата</t>
  </si>
  <si>
    <t>КОДЫ</t>
  </si>
  <si>
    <t>Дата предыдущего</t>
  </si>
  <si>
    <t>утверждения плана</t>
  </si>
  <si>
    <t>Наименование муниципального</t>
  </si>
  <si>
    <t>бюджетного учреждения</t>
  </si>
  <si>
    <t>(подразделения)</t>
  </si>
  <si>
    <t>МУНИЦИПАЛЬНОЕ БЮДЖЕТНОЕ ОБЩЕОБРА-</t>
  </si>
  <si>
    <t>РУЗАЕВСКОГО МУНИЦИПАЛЬНОГО РАЙОНА</t>
  </si>
  <si>
    <t>ИНН/КПП</t>
  </si>
  <si>
    <t>Код по реестру участников</t>
  </si>
  <si>
    <t>бюджетного процесса,а также</t>
  </si>
  <si>
    <t>юридических лиц,не являющихся</t>
  </si>
  <si>
    <t>участниками бюджетного процесса</t>
  </si>
  <si>
    <t>Единица измерения: руб.</t>
  </si>
  <si>
    <t>по ОКЕИ</t>
  </si>
  <si>
    <t>Наименование органа,осуществляющего</t>
  </si>
  <si>
    <t>функции и полномочия учредителя</t>
  </si>
  <si>
    <t>Администрация Рузаевского</t>
  </si>
  <si>
    <t>муниципального района</t>
  </si>
  <si>
    <t>Адрес фактического местонахождени</t>
  </si>
  <si>
    <t>муниципального учреждения</t>
  </si>
  <si>
    <t>Республика Мордовия,г. Рузаевка,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</si>
  <si>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</si>
  <si>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 (подразделения):</t>
  </si>
  <si>
    <t>Образовательная деятельность</t>
  </si>
  <si>
    <t xml:space="preserve">1.2. Виды  деятельности    муниципального бюджетного  учреждения
(подразделения),относящиеся  в  соответствии  с  уставом муниципального бюджетного     
учреждения (положением подразделения)  к  его   основным видам деятельности:
</t>
  </si>
  <si>
    <t xml:space="preserve">1.3. Перечень услуг (работ), относящихся в соответствии  с   уставом муниципального
бюджетного учреждения  (положением  подразделения)   к основным видам  деятельности  муниципального бюджетного   учреждения (подразделения), предоставление которых для физических и юридических  лиц осуществляется, в том числе за плату:
</t>
  </si>
  <si>
    <t>II. Показатели финансового состояния муниципального бюджетного</t>
  </si>
  <si>
    <t>учреждения (подразделения) на 01 января 2017 год</t>
  </si>
  <si>
    <t xml:space="preserve">                                                          (на последнюю отчетную дату)</t>
  </si>
  <si>
    <t>Наименование показателя</t>
  </si>
  <si>
    <t>Сумма (тыс.руб.)</t>
  </si>
  <si>
    <t>I. Нефинансовые активы, всего:</t>
  </si>
  <si>
    <t>из них:</t>
  </si>
  <si>
    <t>1.1. общая балансовая стоимость недвижимого имущества учреждения (подразделения), всего</t>
  </si>
  <si>
    <t>в том числе:</t>
  </si>
  <si>
    <t>1.1.1. стоимость имущества, закрепленного собственником имущества за учреждением на праве оперативного управления</t>
  </si>
  <si>
    <t>1.1.2.стоимость имущества, приобретенного учреждением (подразделением) за счет выделенных собственником имущества учреждения средств</t>
  </si>
  <si>
    <t>1.1.3. стоимость имущества, приобретенного учреждением (подразделением) за счет доходов, полученных от приносящей доход деятельности</t>
  </si>
  <si>
    <t>1.1.4. остаточная стоимость недвижимого муниципального имущества        учреждения</t>
  </si>
  <si>
    <t>1.2. общая балансовая стоимость движимого муниципального имущества учреждения, всего:</t>
  </si>
  <si>
    <t>1.2.1. общая балансовая стоимость особо ценного движимого имущества учреждения</t>
  </si>
  <si>
    <t>1.2.2. остаточная стоимость особо ценного движимого имущества</t>
  </si>
  <si>
    <t>II. Финансовые активы, всего</t>
  </si>
  <si>
    <t>2.1. денежные средства учреждения, всего</t>
  </si>
  <si>
    <t>2.1.1. денежные средства учреждения на счетах</t>
  </si>
  <si>
    <t>2.1.2. денежные средства учреждения, размещенные на депозиты в кредитной организации</t>
  </si>
  <si>
    <t>2.2. иные финансовые инструменты</t>
  </si>
  <si>
    <t>2.3. дебиторская задолженность по доходам, полученным за счет средств субсидий</t>
  </si>
  <si>
    <t>2.4. дебиторская задолженность по выданным авансам, полученным за счет средств субсидии, - всего</t>
  </si>
  <si>
    <t>2.4.1. по выданным авансам на услуги связи</t>
  </si>
  <si>
    <t>2.4.2. по выданным авансам на транспортные услуги</t>
  </si>
  <si>
    <t>2.4.3. по выданным авансам на коммунальные услуги</t>
  </si>
  <si>
    <t>2.4.4. по выданным авансам на услуги по содержанию имущества</t>
  </si>
  <si>
    <t>2.4.5. по выданным авансам на прочие услуги</t>
  </si>
  <si>
    <t>2.4.6. по выданным авансам на приобретение основных средств</t>
  </si>
  <si>
    <t xml:space="preserve">2.4.7. по выданным авансам на приобретение нематериальных активов
</t>
  </si>
  <si>
    <t>2.4.8. по выданным авансам на приобретение непроизведенных активов</t>
  </si>
  <si>
    <t>2.4.9. по выданным авансам на приобретение материальных запасов</t>
  </si>
  <si>
    <t>2.4.10. по выданным авансам на прочие расходы</t>
  </si>
  <si>
    <t>2.5. дебиторская задолженность по выданным авансам за счет доходов, полученных от оказания платных услуг (выполнения работ) и иной приносящей доход деятельности, - всего</t>
  </si>
  <si>
    <t>2.5.1. по выданным авансам на услуги связи</t>
  </si>
  <si>
    <t>2.5.2. по выданным авансам на транспортные услуги</t>
  </si>
  <si>
    <t>2.5.3. по выданным авансам на коммунальные услуги</t>
  </si>
  <si>
    <t>2.5.4. по выданным авансам на услуги по содержанию имущества</t>
  </si>
  <si>
    <t>2.5.5. по выданным авансам на прочие услуги</t>
  </si>
  <si>
    <t>2.5.6. по выданным авансам на приобретение основных средств</t>
  </si>
  <si>
    <t>2.5.7. по выданным авансам на приобретение нематериальных активов</t>
  </si>
  <si>
    <t>2.5.8. по выданным авансам на приобретение непроизведенных активов</t>
  </si>
  <si>
    <t>2.5.9. по выданным авансам на приобретение материальных запасов</t>
  </si>
  <si>
    <t>2.5.10. по выданным авансам на прочие расходы</t>
  </si>
  <si>
    <t>III. Обязательства, всего</t>
  </si>
  <si>
    <t>3.1. долговые обязательства</t>
  </si>
  <si>
    <t>3.2. просроченная кредиторская задолженность</t>
  </si>
  <si>
    <t xml:space="preserve">3.3. кредиторская задолженность по расчетам с поставщиками и
подрядчиками за счет субсидии, всего:
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</si>
  <si>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</si>
  <si>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</si>
  <si>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</si>
  <si>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</si>
  <si>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</si>
  <si>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</si>
  <si>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</si>
  <si>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</si>
  <si>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</si>
  <si>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</si>
  <si>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</si>
  <si>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</si>
  <si>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</si>
  <si>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3.4. кредиторская задолженность по расчетам с поставщиками и подрядчиками за счет доходов, полученных от оказания платных услуг (выполнения работ) и иной приносящей доход деятельности, - всего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</si>
  <si>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</si>
  <si>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</si>
  <si>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</si>
  <si>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</si>
  <si>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</si>
  <si>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</si>
  <si>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</si>
  <si>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</si>
  <si>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</si>
  <si>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</si>
  <si>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</si>
  <si>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</si>
  <si>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</si>
  <si>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 xml:space="preserve">III. Показатели по поступлениям и выплатам муниципального бюджетного
учреждения (подразделения) на _____________ 2017г.
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</si>
  <si>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</si>
  <si>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</si>
  <si>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</si>
  <si>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</si>
  <si>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</si>
  <si>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</si>
  <si>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</si>
  <si>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</si>
  <si>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</si>
  <si>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 гранты</t>
  </si>
  <si>
    <t>Поступления от доходов, всего:</t>
  </si>
  <si>
    <t>Х</t>
  </si>
  <si>
    <t xml:space="preserve">в том числе:
доходы от собственности, всего
</t>
  </si>
  <si>
    <t xml:space="preserve">из них:
от аренды активов
</t>
  </si>
  <si>
    <t>иные поступления от собственности</t>
  </si>
  <si>
    <t>доходы от оказания услуг, работ, всего</t>
  </si>
  <si>
    <t xml:space="preserve"> спонсорская помощь</t>
  </si>
  <si>
    <t>из них: родительская плата за питание</t>
  </si>
  <si>
    <t>доходы от штрафов, пеней, иных сумм принудительного изъятия</t>
  </si>
  <si>
    <t>иные субсидии, предоставленные из бюджета</t>
  </si>
  <si>
    <t>прочие доходы</t>
  </si>
  <si>
    <t>доходы от операций с активами, всего</t>
  </si>
  <si>
    <t>в том числе: от операций с нефинансовыми активами, всего</t>
  </si>
  <si>
    <t xml:space="preserve">из них:
от выбытий основных средств
</t>
  </si>
  <si>
    <t>171.1</t>
  </si>
  <si>
    <t>от выбытий нематериальных активов</t>
  </si>
  <si>
    <t>171.2</t>
  </si>
  <si>
    <t>от выбытий непроизведенных активов</t>
  </si>
  <si>
    <t>171.3</t>
  </si>
  <si>
    <t>от выбытий материальных запасов</t>
  </si>
  <si>
    <t>171.4</t>
  </si>
  <si>
    <t>от операций с финансовыми активами, всего</t>
  </si>
  <si>
    <t xml:space="preserve">из них:
от реализации ценных бумаг, кроме акций
</t>
  </si>
  <si>
    <t>172.1</t>
  </si>
  <si>
    <t>от реализации акций и иных форм участия в капитале</t>
  </si>
  <si>
    <t>172.2</t>
  </si>
  <si>
    <t>от возврата ссуд и кредитов</t>
  </si>
  <si>
    <t>172.3</t>
  </si>
  <si>
    <t>с иными финансовыми активами</t>
  </si>
  <si>
    <t>172.4</t>
  </si>
  <si>
    <t>Выплаты по расходам, всего:</t>
  </si>
  <si>
    <t>Расходы на выплаты персоналу в целях обеспечения выполнения функций</t>
  </si>
  <si>
    <t>в том числе на: выплаты персоналу, всего</t>
  </si>
  <si>
    <t xml:space="preserve">из них:
заработная плата
</t>
  </si>
  <si>
    <t>211.1</t>
  </si>
  <si>
    <t>иные выплаты персоналу учреждений</t>
  </si>
  <si>
    <t>211.2</t>
  </si>
  <si>
    <t>иные выплаты для выполнения отдельных полномочий</t>
  </si>
  <si>
    <t>211.3</t>
  </si>
  <si>
    <t>начисления на выплаты по оплате труда</t>
  </si>
  <si>
    <t>211.4</t>
  </si>
  <si>
    <t>социальное обеспечение и иные выплаты населению, всего</t>
  </si>
  <si>
    <t>в том числе: социальные выплаты гражданам, кроме публичных нормативных социальных выплат</t>
  </si>
  <si>
    <t xml:space="preserve">из них:
пособия, компенсации и иные социальные выплаты гражданам, кроме публичных нормативных обязательств
</t>
  </si>
  <si>
    <t>221.1</t>
  </si>
  <si>
    <t>приобретение товаров, работ, услуг в пользу граждан в целях их социального обеспечения</t>
  </si>
  <si>
    <t>221.2</t>
  </si>
  <si>
    <t>стипендии</t>
  </si>
  <si>
    <t>премии и гранты</t>
  </si>
  <si>
    <t>иные выплаты населению</t>
  </si>
  <si>
    <t>иные бюджетные ассигнования, всего</t>
  </si>
  <si>
    <t>в том числе: исполнение судебных актов, всего</t>
  </si>
  <si>
    <t xml:space="preserve">из них:
исполнение судебных актов Российской Федерации и мировых соглашений по возмещению вреда, причиненного в результате деятельности учреждения
</t>
  </si>
  <si>
    <t>231.1</t>
  </si>
  <si>
    <t>уплату налогов, сборов и иных платежей, всего</t>
  </si>
  <si>
    <t>232.1</t>
  </si>
  <si>
    <t>из них:                      уплата налога на имущество организаций</t>
  </si>
  <si>
    <t>уплата прочих налогов, сборов</t>
  </si>
  <si>
    <t>232.2</t>
  </si>
  <si>
    <t>уплата иных платежей</t>
  </si>
  <si>
    <t>232.3</t>
  </si>
  <si>
    <t>предоставление платежей, взносов, безвозмездных перечислений субъектам международного права, всего</t>
  </si>
  <si>
    <t xml:space="preserve">из них:
взносы в международные организации
</t>
  </si>
  <si>
    <t>233.1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</si>
  <si>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</si>
  <si>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233.2</t>
  </si>
  <si>
    <t>капитальные вложения в объекты государственной (муниципальной) собственности, всего</t>
  </si>
  <si>
    <t>в том числе: бюджетные инвестиции</t>
  </si>
  <si>
    <t xml:space="preserve">из них:
капитальные вложения на строительство объектов недвижимого имущества государственными (муниципальными) учреждениями
</t>
  </si>
  <si>
    <t>241.1</t>
  </si>
  <si>
    <t>закупка товаров, работ и услуг для обеспечения государственных (муниципальных) нужд</t>
  </si>
  <si>
    <t xml:space="preserve">в том числе:
расходы на закупку товаров, работ, услуг, всего
</t>
  </si>
  <si>
    <t xml:space="preserve">из них:
научно-исследовательские и опытно-конструкторские работы
</t>
  </si>
  <si>
    <t>251.1</t>
  </si>
  <si>
    <t>закупка товаров, работ, услуг в сфере информационно-коммуникационных технологий</t>
  </si>
  <si>
    <t>251.2</t>
  </si>
  <si>
    <t>закупка товаров, работ, услуг в целях капитального ремонта муниципального (муниципального) имущества</t>
  </si>
  <si>
    <t>251.3</t>
  </si>
  <si>
    <t>прочая закупка товаров, работ и услуг для обеспечения государственных (муниципальных) нужд</t>
  </si>
  <si>
    <t>251.4</t>
  </si>
  <si>
    <t>закупка товаров, работ и услуг для обеспечения государственных (муниципальных) нужд в области геодезии и картографии вне рамок муниципального оборонного заказа</t>
  </si>
  <si>
    <t>251.5</t>
  </si>
  <si>
    <t>Поступление финансовых активов, всего:</t>
  </si>
  <si>
    <t xml:space="preserve">из них:
увеличение остатков средств
</t>
  </si>
  <si>
    <t>прочие поступления</t>
  </si>
  <si>
    <t>Выбытие финансовых активов, всего</t>
  </si>
  <si>
    <t xml:space="preserve">из них:
уменьшение остатков средств
</t>
  </si>
  <si>
    <t>прочие выбытия</t>
  </si>
  <si>
    <t>Остаток средств на начало года</t>
  </si>
  <si>
    <t>Остаток средств на конец года</t>
  </si>
  <si>
    <t xml:space="preserve">III.I. Показатели выплат по расходам на закупку товаров, работ, услуг учреждения (подразделения)
на ___________________ 2017 г.
</t>
  </si>
  <si>
    <t>Год начала закупки</t>
  </si>
  <si>
    <t>Сумма выплат по расходам на закупку товаров, работ и услуг (с точностью до двух знаков после запятой - 0,00)</t>
  </si>
  <si>
    <t>всего на закупки</t>
  </si>
  <si>
    <t xml:space="preserve">на 20__ г.
очередной финансовый год
</t>
  </si>
  <si>
    <t>на 20__ г. 1-ый год планового периода</t>
  </si>
  <si>
    <t>на 20__ г. 2-ой год планового периода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</si>
  <si>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</si>
  <si>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223-Ф3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</si>
  <si>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</si>
  <si>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 xml:space="preserve">в том числе:
на оплату контрактов заключенных до начала очередного финансового года:
</t>
  </si>
  <si>
    <t>0001</t>
  </si>
  <si>
    <t>1001</t>
  </si>
  <si>
    <t>1.</t>
  </si>
  <si>
    <t>2.</t>
  </si>
  <si>
    <t>1002</t>
  </si>
  <si>
    <t>1003</t>
  </si>
  <si>
    <t>на закупку товаров работ, услуг по году начала закупки:</t>
  </si>
  <si>
    <t>2001</t>
  </si>
  <si>
    <t>2002</t>
  </si>
  <si>
    <t>2003</t>
  </si>
  <si>
    <t xml:space="preserve">IV. Сведения о средствах, поступающих во временное
распоряжение учреждения (подразделения)
на _________________________ 2017 г                                                                                                                                                              (очередной финансовый год)
</t>
  </si>
  <si>
    <t>Сумма (руб., с точностью до двух знаков после запятой - 0,00)</t>
  </si>
  <si>
    <t>Поступление</t>
  </si>
  <si>
    <t>Выбытие</t>
  </si>
  <si>
    <t>010</t>
  </si>
  <si>
    <t>020</t>
  </si>
  <si>
    <t>030</t>
  </si>
  <si>
    <t>040</t>
  </si>
  <si>
    <t>V. Справочная информация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</si>
  <si>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</si>
  <si>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</si>
  <si>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Аналитический код</t>
  </si>
  <si>
    <t>из них гранты</t>
  </si>
  <si>
    <t>Выплаты, всего</t>
  </si>
  <si>
    <t>в том числе: выплаты персонал, всего</t>
  </si>
  <si>
    <t xml:space="preserve">из них:
заработная плата, в том числе
</t>
  </si>
  <si>
    <t>основной персонал</t>
  </si>
  <si>
    <t>административно-управленческий и вспомогательный персонал</t>
  </si>
  <si>
    <t>оплата работ, услуг, всего</t>
  </si>
  <si>
    <t>из них: услуги связи</t>
  </si>
  <si>
    <t>транспортные услуги</t>
  </si>
  <si>
    <t>коммунальные услуги, в том числе</t>
  </si>
  <si>
    <t>теплоэнергия</t>
  </si>
  <si>
    <t>электроэнергия</t>
  </si>
  <si>
    <t>водопотребление</t>
  </si>
  <si>
    <t>арендная плата за пользование имуществом</t>
  </si>
  <si>
    <t xml:space="preserve">работы, услуги по содержанию имущества,
всего
</t>
  </si>
  <si>
    <t xml:space="preserve">из них:
текущий ремонт оборудования (в том числе транспортных средств)
</t>
  </si>
  <si>
    <t>текущий ремонт здания</t>
  </si>
  <si>
    <t>капитальный ремонт</t>
  </si>
  <si>
    <t>противопожарные мероприятия</t>
  </si>
  <si>
    <t>пожарная сигнализация</t>
  </si>
  <si>
    <t>поверка и обслуживание приборов учета</t>
  </si>
  <si>
    <t>прочие работы, услуги, всего</t>
  </si>
  <si>
    <t xml:space="preserve">из них:
договоров гражданско-правового характера
</t>
  </si>
  <si>
    <t>типографские работы, услуги</t>
  </si>
  <si>
    <t>услуги в области информационных технологий</t>
  </si>
  <si>
    <t>прочие расходы, всего</t>
  </si>
  <si>
    <t xml:space="preserve">из них:
земельный налог
</t>
  </si>
  <si>
    <t>налог на имущество</t>
  </si>
  <si>
    <t>транспортный налог</t>
  </si>
  <si>
    <t>поступление нефинансовых активов, всего</t>
  </si>
  <si>
    <t>в том числе: увеличение стоимости основных средств, всего</t>
  </si>
  <si>
    <t xml:space="preserve">из них:
приобретение автотранспортных средств
</t>
  </si>
  <si>
    <t>приобретение мебели</t>
  </si>
  <si>
    <t>приобретение оргтехники</t>
  </si>
  <si>
    <t>реконструкция жилых и нежилых зданий, сооружений, помещений</t>
  </si>
  <si>
    <t>увеличение стоимости нематериальных активов, всего</t>
  </si>
  <si>
    <t xml:space="preserve">из них:
на программное обеспечение и базы данных для электронно-вычислительных машин
</t>
  </si>
  <si>
    <t>увеличение стоимости непроизводственных активов</t>
  </si>
  <si>
    <t>увеличение стоимости материальных запасов, всего</t>
  </si>
  <si>
    <t xml:space="preserve">из них:
приобретение горючесмазочных материалов
</t>
  </si>
  <si>
    <t>приобретение медикаментов и перевязочных средств</t>
  </si>
  <si>
    <t>приобретение продуктов питания</t>
  </si>
  <si>
    <t>приобретение канцелярских товаров</t>
  </si>
  <si>
    <t>Руководитель муниципального</t>
  </si>
  <si>
    <t>учреждения (подразделения)</t>
  </si>
  <si>
    <t>(уполномоченное лицо)</t>
  </si>
  <si>
    <t>Главный бухгалтер муниципального</t>
  </si>
  <si>
    <t>СОГЛАСОВАНО</t>
  </si>
  <si>
    <t>ГЛАВА РУЗАЕВСКОГО МУНИЦИПАЛЬНОГО РАЙОНА</t>
  </si>
  <si>
    <t>"            "</t>
  </si>
  <si>
    <t>2017 год</t>
  </si>
  <si>
    <t>Исполнитель</t>
  </si>
  <si>
    <t>(должность)</t>
  </si>
  <si>
    <t>главный бухгалтер</t>
  </si>
  <si>
    <t>(телефон)</t>
  </si>
  <si>
    <t>В. Ю. Кормилицын</t>
  </si>
  <si>
    <t>ЗОВАТЕЛЬНОЕ УЧРЕЖДЕНИЕ</t>
  </si>
  <si>
    <t>431440, Российская Федерация,</t>
  </si>
  <si>
    <t>улица Ленина, дом 16.</t>
  </si>
  <si>
    <t xml:space="preserve">                                                НА 2017-2019 ГОД</t>
  </si>
  <si>
    <t xml:space="preserve">на 2017 г.
очередной финансовый год
</t>
  </si>
  <si>
    <t>на 2018 г. 1-ый год планового периода</t>
  </si>
  <si>
    <t>на 2019 г. 2-ой год планового периода</t>
  </si>
  <si>
    <t xml:space="preserve">VI. Исходные данные для формирования плана финансово-хозяйственной деятельности в разрезе аналитических кодов
на _____________________ 2017 г.
</t>
  </si>
  <si>
    <t>Целями   образовательного   процесса,   осуществляемого  Учреждением,  является формирование общей культуры личности обучающихся на основе усвоения обязательного  минимума   содержания  образовательных  программ</t>
  </si>
  <si>
    <t>2017год</t>
  </si>
  <si>
    <t>Директор МБОУ "СОШ №5"</t>
  </si>
  <si>
    <t xml:space="preserve">  "Средняя общеобразовательная школа №5"</t>
  </si>
  <si>
    <t>1324126020/132401001</t>
  </si>
  <si>
    <t>Е.П.Куликова</t>
  </si>
  <si>
    <t>64221</t>
  </si>
  <si>
    <t>Е.Г.Щербакова</t>
  </si>
  <si>
    <t>"30"</t>
  </si>
  <si>
    <t>августа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</si>
</sst>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0" fillId="0" borderId="2" xfId="0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" xfId="0" applyBorder="1" applyAlignment="1"/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0" fillId="0" borderId="2" xfId="0" applyFill="1" applyBorder="1"/>
    <xf numFmtId="14" fontId="0" fillId="0" borderId="2" xfId="0" applyNumberFormat="1" applyBorder="1"/>
    <xf numFmtId="0" fontId="0" fillId="0" borderId="2" xfId="0" applyBorder="1" applyAlignment="1">
      <alignment horizontal="center"/>
    </xf>
    <xf numFmtId="0" fontId="10" fillId="0" borderId="2" xfId="0" applyFont="1" applyBorder="1" applyAlignment="1"/>
    <xf numFmtId="0" fontId="2" fillId="0" borderId="2" xfId="0" applyFont="1" applyBorder="1" applyAlignment="1"/>
    <xf numFmtId="0" fontId="2" fillId="0" borderId="2" xfId="0" applyFont="1" applyFill="1" applyBorder="1" applyAlignment="1"/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14" fontId="0" fillId="0" borderId="11" xfId="0" applyNumberFormat="1" applyBorder="1" applyAlignment="1"/>
    <xf numFmtId="0" fontId="0" fillId="0" borderId="14" xfId="0" applyBorder="1" applyAlignment="1"/>
    <xf numFmtId="0" fontId="0" fillId="0" borderId="12" xfId="0" applyBorder="1" applyAlignment="1"/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/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/>
    <xf numFmtId="0" fontId="6" fillId="0" borderId="10" xfId="0" applyFont="1" applyBorder="1" applyAlignment="1"/>
    <xf numFmtId="0" fontId="0" fillId="0" borderId="11" xfId="0" applyBorder="1" applyAlignment="1"/>
    <xf numFmtId="0" fontId="4" fillId="0" borderId="0" xfId="0" applyFont="1" applyAlignment="1"/>
    <xf numFmtId="0" fontId="2" fillId="0" borderId="0" xfId="0" applyFont="1" applyAlignment="1"/>
    <xf numFmtId="0" fontId="6" fillId="0" borderId="0" xfId="0" applyFont="1" applyAlignment="1"/>
    <xf numFmtId="0" fontId="6" fillId="0" borderId="13" xfId="0" applyFont="1" applyBorder="1" applyAlignment="1"/>
    <xf numFmtId="0" fontId="0" fillId="0" borderId="0" xfId="0" applyAlignment="1"/>
    <xf numFmtId="0" fontId="0" fillId="0" borderId="10" xfId="0" applyBorder="1" applyAlignment="1"/>
    <xf numFmtId="0" fontId="2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8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0" fontId="6" fillId="0" borderId="7" xfId="0" applyFont="1" applyBorder="1" applyAlignment="1">
      <alignment horizontal="left" wrapText="1"/>
    </xf>
    <xf numFmtId="0" fontId="2" fillId="0" borderId="1" xfId="0" applyFont="1" applyBorder="1" applyAlignment="1"/>
    <xf numFmtId="0" fontId="6" fillId="0" borderId="7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6" fillId="0" borderId="2" xfId="0" applyFont="1" applyBorder="1" applyAlignment="1"/>
    <xf numFmtId="0" fontId="2" fillId="0" borderId="2" xfId="0" applyFont="1" applyBorder="1" applyAlignment="1"/>
    <xf numFmtId="0" fontId="0" fillId="0" borderId="2" xfId="0" applyBorder="1" applyAlignment="1"/>
    <xf numFmtId="0" fontId="2" fillId="0" borderId="3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49" fontId="2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6" fillId="0" borderId="7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view="pageBreakPreview" topLeftCell="A181" zoomScale="60" workbookViewId="0">
      <selection activeCell="G48" sqref="G48"/>
    </sheetView>
  </sheetViews>
  <sheetFormatPr defaultRowHeight="12.75"/>
  <cols>
    <col min="3" max="3" width="11.5703125" customWidth="1"/>
    <col min="4" max="4" width="8" customWidth="1"/>
    <col min="5" max="5" width="9.140625" customWidth="1"/>
    <col min="6" max="6" width="4.7109375" customWidth="1"/>
    <col min="7" max="7" width="10.140625" customWidth="1"/>
    <col min="8" max="9" width="11" customWidth="1"/>
  </cols>
  <sheetData>
    <row r="1" spans="1:9">
      <c r="G1" s="42" t="s">
        <v>0</v>
      </c>
      <c r="H1" s="42"/>
      <c r="I1" s="42"/>
    </row>
    <row r="2" spans="1:9">
      <c r="E2" s="43" t="s">
        <v>308</v>
      </c>
      <c r="F2" s="43"/>
      <c r="G2" s="43"/>
      <c r="H2" s="43"/>
      <c r="I2" s="43"/>
    </row>
    <row r="3" spans="1:9">
      <c r="E3" s="44" t="s">
        <v>1</v>
      </c>
      <c r="F3" s="45"/>
      <c r="G3" s="45"/>
      <c r="H3" s="45"/>
      <c r="I3" s="45"/>
    </row>
    <row r="5" spans="1:9">
      <c r="E5" s="40"/>
      <c r="F5" s="40"/>
      <c r="H5" s="38" t="s">
        <v>313</v>
      </c>
      <c r="I5" s="43"/>
    </row>
    <row r="6" spans="1:9">
      <c r="E6" s="41" t="s">
        <v>2</v>
      </c>
      <c r="F6" s="41"/>
      <c r="H6" s="41" t="s">
        <v>3</v>
      </c>
      <c r="I6" s="41"/>
    </row>
    <row r="8" spans="1:9">
      <c r="G8" s="7" t="s">
        <v>314</v>
      </c>
      <c r="H8" s="31" t="s">
        <v>315</v>
      </c>
      <c r="I8" s="3" t="s">
        <v>307</v>
      </c>
    </row>
    <row r="12" spans="1:9" ht="15.75">
      <c r="A12" s="32" t="s">
        <v>4</v>
      </c>
      <c r="B12" s="32"/>
      <c r="C12" s="32"/>
      <c r="D12" s="32"/>
      <c r="E12" s="32"/>
      <c r="F12" s="32"/>
      <c r="G12" s="32"/>
      <c r="H12" s="32"/>
      <c r="I12" s="32"/>
    </row>
    <row r="13" spans="1:9" ht="15.75">
      <c r="A13" s="32" t="s">
        <v>301</v>
      </c>
      <c r="B13" s="32"/>
      <c r="C13" s="32"/>
      <c r="D13" s="32"/>
      <c r="E13" s="32"/>
      <c r="F13" s="32"/>
      <c r="G13" s="32"/>
      <c r="H13" s="5"/>
      <c r="I13" s="15"/>
    </row>
    <row r="14" spans="1:9" ht="15.75">
      <c r="A14" s="13"/>
      <c r="B14" s="13"/>
      <c r="C14" s="13"/>
      <c r="D14" s="13"/>
      <c r="E14" s="13"/>
      <c r="F14" s="13"/>
      <c r="G14" s="13"/>
      <c r="H14" s="5"/>
      <c r="I14" s="15"/>
    </row>
    <row r="15" spans="1:9" ht="15.75">
      <c r="A15" s="13"/>
      <c r="B15" s="13"/>
      <c r="C15" s="13"/>
      <c r="D15" s="13"/>
      <c r="E15" s="13"/>
      <c r="F15" s="13"/>
      <c r="G15" s="13"/>
      <c r="H15" s="5"/>
      <c r="I15" s="8" t="s">
        <v>6</v>
      </c>
    </row>
    <row r="16" spans="1:9">
      <c r="C16" s="10"/>
      <c r="D16" s="11"/>
      <c r="E16" s="11"/>
      <c r="F16" s="11"/>
      <c r="G16" s="11"/>
      <c r="H16" s="6"/>
      <c r="I16" s="9"/>
    </row>
    <row r="17" spans="1:9">
      <c r="B17" s="29" t="s">
        <v>314</v>
      </c>
      <c r="C17" s="38" t="s">
        <v>315</v>
      </c>
      <c r="D17" s="39"/>
      <c r="E17" s="1" t="s">
        <v>292</v>
      </c>
      <c r="H17" s="2" t="s">
        <v>5</v>
      </c>
      <c r="I17" s="24">
        <v>42977</v>
      </c>
    </row>
    <row r="18" spans="1:9">
      <c r="I18" s="33">
        <v>42916</v>
      </c>
    </row>
    <row r="19" spans="1:9">
      <c r="G19" s="36" t="s">
        <v>7</v>
      </c>
      <c r="H19" s="37"/>
      <c r="I19" s="34"/>
    </row>
    <row r="20" spans="1:9">
      <c r="G20" s="36" t="s">
        <v>8</v>
      </c>
      <c r="H20" s="37"/>
      <c r="I20" s="35"/>
    </row>
    <row r="21" spans="1:9">
      <c r="I21" s="9"/>
    </row>
    <row r="22" spans="1:9">
      <c r="A22" s="50" t="s">
        <v>9</v>
      </c>
      <c r="B22" s="50"/>
      <c r="C22" s="50"/>
      <c r="D22" s="51" t="s">
        <v>12</v>
      </c>
      <c r="E22" s="51"/>
      <c r="F22" s="51"/>
      <c r="G22" s="51"/>
      <c r="H22" s="52"/>
      <c r="I22" s="9"/>
    </row>
    <row r="23" spans="1:9">
      <c r="A23" s="50" t="s">
        <v>10</v>
      </c>
      <c r="B23" s="50"/>
      <c r="C23" s="50"/>
      <c r="D23" s="51" t="s">
        <v>298</v>
      </c>
      <c r="E23" s="51"/>
      <c r="F23" s="51"/>
      <c r="G23" s="51"/>
      <c r="H23" s="52"/>
      <c r="I23" s="9"/>
    </row>
    <row r="24" spans="1:9">
      <c r="A24" s="50" t="s">
        <v>11</v>
      </c>
      <c r="B24" s="50"/>
      <c r="C24" s="50"/>
      <c r="D24" s="51" t="s">
        <v>309</v>
      </c>
      <c r="E24" s="51"/>
      <c r="F24" s="51"/>
      <c r="G24" s="51"/>
      <c r="H24" s="52"/>
      <c r="I24" s="9"/>
    </row>
    <row r="25" spans="1:9">
      <c r="D25" s="46" t="s">
        <v>13</v>
      </c>
      <c r="E25" s="46"/>
      <c r="F25" s="46"/>
      <c r="G25" s="46"/>
      <c r="H25" s="47"/>
      <c r="I25" s="9"/>
    </row>
    <row r="26" spans="1:9">
      <c r="A26" s="1"/>
      <c r="I26" s="48"/>
    </row>
    <row r="27" spans="1:9">
      <c r="A27" s="12" t="s">
        <v>14</v>
      </c>
      <c r="D27" s="46" t="s">
        <v>310</v>
      </c>
      <c r="E27" s="46"/>
      <c r="F27" s="46"/>
      <c r="G27" s="46"/>
      <c r="H27" s="47"/>
      <c r="I27" s="35"/>
    </row>
    <row r="28" spans="1:9">
      <c r="I28" s="9"/>
    </row>
    <row r="29" spans="1:9">
      <c r="A29" s="49" t="s">
        <v>15</v>
      </c>
      <c r="B29" s="49"/>
      <c r="C29" s="49"/>
      <c r="I29" s="9"/>
    </row>
    <row r="30" spans="1:9">
      <c r="A30" s="49" t="s">
        <v>16</v>
      </c>
      <c r="B30" s="49"/>
      <c r="C30" s="49"/>
      <c r="I30" s="9"/>
    </row>
    <row r="31" spans="1:9">
      <c r="A31" s="49" t="s">
        <v>17</v>
      </c>
      <c r="B31" s="49"/>
      <c r="C31" s="49"/>
      <c r="I31" s="9"/>
    </row>
    <row r="32" spans="1:9">
      <c r="A32" s="49" t="s">
        <v>18</v>
      </c>
      <c r="B32" s="49"/>
      <c r="C32" s="49"/>
      <c r="D32" s="40"/>
      <c r="E32" s="40"/>
      <c r="F32" s="40"/>
      <c r="G32" s="40"/>
      <c r="H32" s="54"/>
      <c r="I32" s="9"/>
    </row>
    <row r="33" spans="1:9">
      <c r="I33" s="9"/>
    </row>
    <row r="34" spans="1:9">
      <c r="A34" s="50" t="s">
        <v>19</v>
      </c>
      <c r="B34" s="53"/>
      <c r="C34" s="53"/>
      <c r="G34" s="36" t="s">
        <v>20</v>
      </c>
      <c r="H34" s="37"/>
      <c r="I34" s="14">
        <v>383</v>
      </c>
    </row>
    <row r="35" spans="1:9">
      <c r="I35" s="48"/>
    </row>
    <row r="36" spans="1:9">
      <c r="I36" s="35"/>
    </row>
    <row r="37" spans="1:9">
      <c r="A37" s="50" t="s">
        <v>21</v>
      </c>
      <c r="B37" s="53"/>
      <c r="C37" s="53"/>
      <c r="D37" s="53"/>
      <c r="E37" s="51" t="s">
        <v>23</v>
      </c>
      <c r="F37" s="51"/>
      <c r="G37" s="51"/>
      <c r="H37" s="52"/>
      <c r="I37" s="48"/>
    </row>
    <row r="38" spans="1:9">
      <c r="A38" s="50" t="s">
        <v>22</v>
      </c>
      <c r="B38" s="53"/>
      <c r="C38" s="53"/>
      <c r="D38" s="53"/>
      <c r="E38" s="46" t="s">
        <v>24</v>
      </c>
      <c r="F38" s="46"/>
      <c r="G38" s="46"/>
      <c r="H38" s="47"/>
      <c r="I38" s="35"/>
    </row>
    <row r="41" spans="1:9">
      <c r="A41" s="50" t="s">
        <v>25</v>
      </c>
      <c r="B41" s="53"/>
      <c r="C41" s="53"/>
      <c r="D41" s="53"/>
      <c r="E41" s="51" t="s">
        <v>299</v>
      </c>
      <c r="F41" s="51"/>
      <c r="G41" s="51"/>
      <c r="H41" s="51"/>
    </row>
    <row r="42" spans="1:9">
      <c r="A42" s="50" t="s">
        <v>26</v>
      </c>
      <c r="B42" s="53"/>
      <c r="C42" s="53"/>
      <c r="D42" s="53"/>
      <c r="E42" s="51" t="s">
        <v>27</v>
      </c>
      <c r="F42" s="51"/>
      <c r="G42" s="51"/>
      <c r="H42" s="51"/>
    </row>
    <row r="43" spans="1:9">
      <c r="A43" s="50" t="s">
        <v>11</v>
      </c>
      <c r="B43" s="53"/>
      <c r="C43" s="53"/>
      <c r="D43" s="53"/>
      <c r="E43" s="46" t="s">
        <v>300</v>
      </c>
      <c r="F43" s="46"/>
      <c r="G43" s="46"/>
      <c r="H43" s="46"/>
    </row>
    <row r="56" spans="1:9" ht="15.75">
      <c r="A56" s="58" t="s">
        <v>28</v>
      </c>
      <c r="B56" s="58"/>
      <c r="C56" s="58"/>
      <c r="D56" s="58"/>
      <c r="E56" s="58"/>
      <c r="F56" s="58"/>
      <c r="G56" s="58"/>
      <c r="H56" s="58"/>
      <c r="I56" s="58"/>
    </row>
    <row r="57" spans="1:9" ht="15.75">
      <c r="A57" s="13"/>
      <c r="B57" s="13"/>
      <c r="C57" s="13"/>
      <c r="D57" s="13"/>
      <c r="E57" s="13"/>
      <c r="F57" s="13"/>
      <c r="G57" s="13"/>
      <c r="H57" s="13"/>
      <c r="I57" s="13"/>
    </row>
    <row r="58" spans="1:9">
      <c r="A58" s="51" t="s">
        <v>29</v>
      </c>
      <c r="B58" s="51"/>
      <c r="C58" s="51"/>
      <c r="D58" s="51"/>
      <c r="E58" s="51"/>
      <c r="F58" s="51"/>
      <c r="G58" s="51"/>
      <c r="H58" s="51"/>
      <c r="I58" s="51"/>
    </row>
    <row r="59" spans="1:9" ht="37.5" customHeight="1">
      <c r="A59" s="59" t="s">
        <v>306</v>
      </c>
      <c r="B59" s="59"/>
      <c r="C59" s="59"/>
      <c r="D59" s="59"/>
      <c r="E59" s="59"/>
      <c r="F59" s="59"/>
      <c r="G59" s="59"/>
      <c r="H59" s="59"/>
      <c r="I59" s="59"/>
    </row>
    <row r="60" spans="1:9" ht="63.75" customHeight="1">
      <c r="A60" s="60" t="s">
        <v>31</v>
      </c>
      <c r="B60" s="60"/>
      <c r="C60" s="60"/>
      <c r="D60" s="60"/>
      <c r="E60" s="60"/>
      <c r="F60" s="60"/>
      <c r="G60" s="60"/>
      <c r="H60" s="60"/>
      <c r="I60" s="60"/>
    </row>
    <row r="61" spans="1:9">
      <c r="A61" s="61" t="s">
        <v>30</v>
      </c>
      <c r="B61" s="40"/>
      <c r="C61" s="40"/>
      <c r="D61" s="40"/>
      <c r="E61" s="40"/>
      <c r="F61" s="40"/>
      <c r="G61" s="40"/>
      <c r="H61" s="40"/>
      <c r="I61" s="40"/>
    </row>
    <row r="62" spans="1:9" ht="78.75" customHeight="1">
      <c r="A62" s="62" t="s">
        <v>32</v>
      </c>
      <c r="B62" s="62"/>
      <c r="C62" s="62"/>
      <c r="D62" s="62"/>
      <c r="E62" s="62"/>
      <c r="F62" s="62"/>
      <c r="G62" s="62"/>
      <c r="H62" s="62"/>
      <c r="I62" s="62"/>
    </row>
    <row r="63" spans="1:9">
      <c r="A63" s="40"/>
      <c r="B63" s="40"/>
      <c r="C63" s="40"/>
      <c r="D63" s="40"/>
      <c r="E63" s="40"/>
      <c r="F63" s="40"/>
      <c r="G63" s="40"/>
      <c r="H63" s="40"/>
      <c r="I63" s="40"/>
    </row>
    <row r="64" spans="1:9">
      <c r="A64" s="53"/>
      <c r="B64" s="53"/>
      <c r="C64" s="53"/>
      <c r="D64" s="53"/>
      <c r="E64" s="53"/>
      <c r="F64" s="53"/>
      <c r="G64" s="53"/>
      <c r="H64" s="53"/>
      <c r="I64" s="53"/>
    </row>
    <row r="65" spans="1:9" ht="15.75">
      <c r="A65" s="58" t="s">
        <v>33</v>
      </c>
      <c r="B65" s="58"/>
      <c r="C65" s="58"/>
      <c r="D65" s="58"/>
      <c r="E65" s="58"/>
      <c r="F65" s="58"/>
      <c r="G65" s="58"/>
      <c r="H65" s="58"/>
      <c r="I65" s="58"/>
    </row>
    <row r="66" spans="1:9" ht="15.75">
      <c r="A66" s="58" t="s">
        <v>34</v>
      </c>
      <c r="B66" s="58"/>
      <c r="C66" s="58"/>
      <c r="D66" s="58"/>
      <c r="E66" s="58"/>
      <c r="F66" s="58"/>
      <c r="G66" s="58"/>
      <c r="H66" s="58"/>
      <c r="I66" s="58"/>
    </row>
    <row r="67" spans="1:9">
      <c r="A67" s="50" t="s">
        <v>35</v>
      </c>
      <c r="B67" s="53"/>
      <c r="C67" s="53"/>
      <c r="D67" s="53"/>
      <c r="E67" s="53"/>
      <c r="F67" s="53"/>
      <c r="G67" s="53"/>
      <c r="H67" s="53"/>
      <c r="I67" s="53"/>
    </row>
    <row r="68" spans="1:9">
      <c r="A68" s="4"/>
      <c r="B68" s="4"/>
      <c r="C68" s="4"/>
      <c r="D68" s="4"/>
      <c r="E68" s="4"/>
      <c r="F68" s="4"/>
      <c r="G68" s="4"/>
      <c r="H68" s="4"/>
      <c r="I68" s="4"/>
    </row>
    <row r="69" spans="1:9">
      <c r="A69" s="63" t="s">
        <v>36</v>
      </c>
      <c r="B69" s="64"/>
      <c r="C69" s="64"/>
      <c r="D69" s="64"/>
      <c r="E69" s="64"/>
      <c r="F69" s="64"/>
      <c r="G69" s="64"/>
      <c r="H69" s="65"/>
      <c r="I69" s="68" t="s">
        <v>37</v>
      </c>
    </row>
    <row r="70" spans="1:9">
      <c r="A70" s="66"/>
      <c r="B70" s="43"/>
      <c r="C70" s="43"/>
      <c r="D70" s="43"/>
      <c r="E70" s="43"/>
      <c r="F70" s="43"/>
      <c r="G70" s="43"/>
      <c r="H70" s="67"/>
      <c r="I70" s="69"/>
    </row>
    <row r="71" spans="1:9">
      <c r="A71" s="70" t="s">
        <v>38</v>
      </c>
      <c r="B71" s="70"/>
      <c r="C71" s="70"/>
      <c r="D71" s="70"/>
      <c r="E71" s="70"/>
      <c r="F71" s="70"/>
      <c r="G71" s="70"/>
      <c r="H71" s="70"/>
      <c r="I71" s="27">
        <v>17847.099999999999</v>
      </c>
    </row>
    <row r="72" spans="1:9">
      <c r="A72" s="71" t="s">
        <v>39</v>
      </c>
      <c r="B72" s="72"/>
      <c r="C72" s="72"/>
      <c r="D72" s="72"/>
      <c r="E72" s="72"/>
      <c r="F72" s="72"/>
      <c r="G72" s="72"/>
      <c r="H72" s="72"/>
      <c r="I72" s="27"/>
    </row>
    <row r="73" spans="1:9" ht="24.75" customHeight="1">
      <c r="A73" s="55" t="s">
        <v>40</v>
      </c>
      <c r="B73" s="56"/>
      <c r="C73" s="56"/>
      <c r="D73" s="56"/>
      <c r="E73" s="56"/>
      <c r="F73" s="56"/>
      <c r="G73" s="56"/>
      <c r="H73" s="57"/>
      <c r="I73" s="27">
        <v>10074.200000000001</v>
      </c>
    </row>
    <row r="74" spans="1:9">
      <c r="A74" s="71" t="s">
        <v>41</v>
      </c>
      <c r="B74" s="72"/>
      <c r="C74" s="72"/>
      <c r="D74" s="72"/>
      <c r="E74" s="72"/>
      <c r="F74" s="72"/>
      <c r="G74" s="72"/>
      <c r="H74" s="72"/>
      <c r="I74" s="27"/>
    </row>
    <row r="75" spans="1:9" ht="25.5" customHeight="1">
      <c r="A75" s="55" t="s">
        <v>42</v>
      </c>
      <c r="B75" s="56"/>
      <c r="C75" s="56"/>
      <c r="D75" s="56"/>
      <c r="E75" s="56"/>
      <c r="F75" s="56"/>
      <c r="G75" s="56"/>
      <c r="H75" s="57"/>
      <c r="I75" s="27">
        <v>10074.200000000001</v>
      </c>
    </row>
    <row r="76" spans="1:9" ht="25.5" customHeight="1">
      <c r="A76" s="55" t="s">
        <v>43</v>
      </c>
      <c r="B76" s="56"/>
      <c r="C76" s="56"/>
      <c r="D76" s="56"/>
      <c r="E76" s="56"/>
      <c r="F76" s="56"/>
      <c r="G76" s="56"/>
      <c r="H76" s="57"/>
      <c r="I76" s="28"/>
    </row>
    <row r="77" spans="1:9" ht="25.5" customHeight="1">
      <c r="A77" s="55" t="s">
        <v>44</v>
      </c>
      <c r="B77" s="56"/>
      <c r="C77" s="56"/>
      <c r="D77" s="56"/>
      <c r="E77" s="56"/>
      <c r="F77" s="56"/>
      <c r="G77" s="56"/>
      <c r="H77" s="57"/>
      <c r="I77" s="28"/>
    </row>
    <row r="78" spans="1:9" ht="26.25" customHeight="1">
      <c r="A78" s="55" t="s">
        <v>45</v>
      </c>
      <c r="B78" s="56"/>
      <c r="C78" s="56"/>
      <c r="D78" s="56"/>
      <c r="E78" s="56"/>
      <c r="F78" s="56"/>
      <c r="G78" s="56"/>
      <c r="H78" s="57"/>
      <c r="I78" s="27">
        <v>1374.1</v>
      </c>
    </row>
    <row r="79" spans="1:9" ht="27" customHeight="1">
      <c r="A79" s="55" t="s">
        <v>46</v>
      </c>
      <c r="B79" s="56"/>
      <c r="C79" s="56"/>
      <c r="D79" s="56"/>
      <c r="E79" s="56"/>
      <c r="F79" s="56"/>
      <c r="G79" s="56"/>
      <c r="H79" s="57"/>
      <c r="I79" s="27">
        <v>3988.4</v>
      </c>
    </row>
    <row r="80" spans="1:9" ht="26.25" customHeight="1">
      <c r="A80" s="55" t="s">
        <v>47</v>
      </c>
      <c r="B80" s="56"/>
      <c r="C80" s="56"/>
      <c r="D80" s="56"/>
      <c r="E80" s="56"/>
      <c r="F80" s="56"/>
      <c r="G80" s="56"/>
      <c r="H80" s="57"/>
      <c r="I80" s="27">
        <v>3868.1</v>
      </c>
    </row>
    <row r="81" spans="1:9" ht="16.5" customHeight="1">
      <c r="A81" s="71" t="s">
        <v>48</v>
      </c>
      <c r="B81" s="72"/>
      <c r="C81" s="72"/>
      <c r="D81" s="72"/>
      <c r="E81" s="72"/>
      <c r="F81" s="72"/>
      <c r="G81" s="72"/>
      <c r="H81" s="72"/>
      <c r="I81" s="27">
        <v>1042.5999999999999</v>
      </c>
    </row>
    <row r="82" spans="1:9">
      <c r="A82" s="70" t="s">
        <v>49</v>
      </c>
      <c r="B82" s="70"/>
      <c r="C82" s="70"/>
      <c r="D82" s="70"/>
      <c r="E82" s="70"/>
      <c r="F82" s="70"/>
      <c r="G82" s="70"/>
      <c r="H82" s="70"/>
      <c r="I82" s="27">
        <v>45.1</v>
      </c>
    </row>
    <row r="83" spans="1:9">
      <c r="A83" s="71" t="s">
        <v>39</v>
      </c>
      <c r="B83" s="72"/>
      <c r="C83" s="72"/>
      <c r="D83" s="72"/>
      <c r="E83" s="72"/>
      <c r="F83" s="72"/>
      <c r="G83" s="72"/>
      <c r="H83" s="72"/>
      <c r="I83" s="27"/>
    </row>
    <row r="84" spans="1:9">
      <c r="A84" s="71" t="s">
        <v>50</v>
      </c>
      <c r="B84" s="72"/>
      <c r="C84" s="72"/>
      <c r="D84" s="72"/>
      <c r="E84" s="72"/>
      <c r="F84" s="72"/>
      <c r="G84" s="72"/>
      <c r="H84" s="72"/>
      <c r="I84" s="27">
        <v>1.2</v>
      </c>
    </row>
    <row r="85" spans="1:9">
      <c r="A85" s="71" t="s">
        <v>41</v>
      </c>
      <c r="B85" s="72"/>
      <c r="C85" s="72"/>
      <c r="D85" s="72"/>
      <c r="E85" s="72"/>
      <c r="F85" s="72"/>
      <c r="G85" s="72"/>
      <c r="H85" s="72"/>
      <c r="I85" s="27"/>
    </row>
    <row r="86" spans="1:9">
      <c r="A86" s="71" t="s">
        <v>51</v>
      </c>
      <c r="B86" s="72"/>
      <c r="C86" s="72"/>
      <c r="D86" s="72"/>
      <c r="E86" s="72"/>
      <c r="F86" s="72"/>
      <c r="G86" s="72"/>
      <c r="H86" s="72"/>
      <c r="I86" s="27">
        <v>1.2</v>
      </c>
    </row>
    <row r="87" spans="1:9" ht="24.75" customHeight="1">
      <c r="A87" s="55" t="s">
        <v>52</v>
      </c>
      <c r="B87" s="56"/>
      <c r="C87" s="56"/>
      <c r="D87" s="56"/>
      <c r="E87" s="56"/>
      <c r="F87" s="56"/>
      <c r="G87" s="56"/>
      <c r="H87" s="57"/>
      <c r="I87" s="27"/>
    </row>
    <row r="88" spans="1:9">
      <c r="A88" s="71" t="s">
        <v>53</v>
      </c>
      <c r="B88" s="72"/>
      <c r="C88" s="72"/>
      <c r="D88" s="72"/>
      <c r="E88" s="72"/>
      <c r="F88" s="72"/>
      <c r="G88" s="72"/>
      <c r="H88" s="72"/>
      <c r="I88" s="27"/>
    </row>
    <row r="89" spans="1:9" ht="25.5" customHeight="1">
      <c r="A89" s="55" t="s">
        <v>54</v>
      </c>
      <c r="B89" s="56"/>
      <c r="C89" s="56"/>
      <c r="D89" s="56"/>
      <c r="E89" s="56"/>
      <c r="F89" s="56"/>
      <c r="G89" s="56"/>
      <c r="H89" s="57"/>
      <c r="I89" s="27"/>
    </row>
    <row r="90" spans="1:9" ht="26.25" customHeight="1">
      <c r="A90" s="55" t="s">
        <v>55</v>
      </c>
      <c r="B90" s="56"/>
      <c r="C90" s="56"/>
      <c r="D90" s="56"/>
      <c r="E90" s="56"/>
      <c r="F90" s="56"/>
      <c r="G90" s="56"/>
      <c r="H90" s="57"/>
      <c r="I90" s="27">
        <v>43.9</v>
      </c>
    </row>
    <row r="91" spans="1:9">
      <c r="A91" s="71" t="s">
        <v>41</v>
      </c>
      <c r="B91" s="72"/>
      <c r="C91" s="72"/>
      <c r="D91" s="72"/>
      <c r="E91" s="72"/>
      <c r="F91" s="72"/>
      <c r="G91" s="72"/>
      <c r="H91" s="72"/>
      <c r="I91" s="27"/>
    </row>
    <row r="92" spans="1:9">
      <c r="A92" s="71" t="s">
        <v>56</v>
      </c>
      <c r="B92" s="72"/>
      <c r="C92" s="72"/>
      <c r="D92" s="72"/>
      <c r="E92" s="72"/>
      <c r="F92" s="72"/>
      <c r="G92" s="72"/>
      <c r="H92" s="72"/>
      <c r="I92" s="27"/>
    </row>
    <row r="93" spans="1:9">
      <c r="A93" s="71" t="s">
        <v>57</v>
      </c>
      <c r="B93" s="72"/>
      <c r="C93" s="72"/>
      <c r="D93" s="72"/>
      <c r="E93" s="72"/>
      <c r="F93" s="72"/>
      <c r="G93" s="72"/>
      <c r="H93" s="72"/>
      <c r="I93" s="27"/>
    </row>
    <row r="94" spans="1:9">
      <c r="A94" s="71" t="s">
        <v>58</v>
      </c>
      <c r="B94" s="72"/>
      <c r="C94" s="72"/>
      <c r="D94" s="72"/>
      <c r="E94" s="72"/>
      <c r="F94" s="72"/>
      <c r="G94" s="72"/>
      <c r="H94" s="72"/>
      <c r="I94" s="27"/>
    </row>
    <row r="95" spans="1:9">
      <c r="A95" s="71" t="s">
        <v>59</v>
      </c>
      <c r="B95" s="72"/>
      <c r="C95" s="72"/>
      <c r="D95" s="72"/>
      <c r="E95" s="72"/>
      <c r="F95" s="72"/>
      <c r="G95" s="72"/>
      <c r="H95" s="72"/>
      <c r="I95" s="27"/>
    </row>
    <row r="96" spans="1:9">
      <c r="A96" s="71" t="s">
        <v>60</v>
      </c>
      <c r="B96" s="72"/>
      <c r="C96" s="72"/>
      <c r="D96" s="72"/>
      <c r="E96" s="72"/>
      <c r="F96" s="72"/>
      <c r="G96" s="72"/>
      <c r="H96" s="72"/>
      <c r="I96" s="27"/>
    </row>
    <row r="97" spans="1:9">
      <c r="A97" s="71" t="s">
        <v>61</v>
      </c>
      <c r="B97" s="72"/>
      <c r="C97" s="72"/>
      <c r="D97" s="72"/>
      <c r="E97" s="72"/>
      <c r="F97" s="72"/>
      <c r="G97" s="72"/>
      <c r="H97" s="72"/>
      <c r="I97" s="27">
        <v>43.9</v>
      </c>
    </row>
    <row r="98" spans="1:9" ht="15.75" customHeight="1">
      <c r="A98" s="73" t="s">
        <v>62</v>
      </c>
      <c r="B98" s="74"/>
      <c r="C98" s="74"/>
      <c r="D98" s="74"/>
      <c r="E98" s="74"/>
      <c r="F98" s="74"/>
      <c r="G98" s="74"/>
      <c r="H98" s="75"/>
      <c r="I98" s="27"/>
    </row>
    <row r="99" spans="1:9">
      <c r="A99" s="71" t="s">
        <v>63</v>
      </c>
      <c r="B99" s="72"/>
      <c r="C99" s="72"/>
      <c r="D99" s="72"/>
      <c r="E99" s="72"/>
      <c r="F99" s="72"/>
      <c r="G99" s="72"/>
      <c r="H99" s="72"/>
      <c r="I99" s="27"/>
    </row>
    <row r="100" spans="1:9">
      <c r="A100" s="71" t="s">
        <v>64</v>
      </c>
      <c r="B100" s="72"/>
      <c r="C100" s="72"/>
      <c r="D100" s="72"/>
      <c r="E100" s="72"/>
      <c r="F100" s="72"/>
      <c r="G100" s="72"/>
      <c r="H100" s="72"/>
      <c r="I100" s="27"/>
    </row>
    <row r="101" spans="1:9">
      <c r="A101" s="71" t="s">
        <v>65</v>
      </c>
      <c r="B101" s="72"/>
      <c r="C101" s="72"/>
      <c r="D101" s="72"/>
      <c r="E101" s="72"/>
      <c r="F101" s="72"/>
      <c r="G101" s="72"/>
      <c r="H101" s="72"/>
      <c r="I101" s="27"/>
    </row>
    <row r="102" spans="1:9" ht="39" customHeight="1">
      <c r="A102" s="55" t="s">
        <v>66</v>
      </c>
      <c r="B102" s="56"/>
      <c r="C102" s="56"/>
      <c r="D102" s="56"/>
      <c r="E102" s="56"/>
      <c r="F102" s="56"/>
      <c r="G102" s="56"/>
      <c r="H102" s="57"/>
      <c r="I102" s="27"/>
    </row>
    <row r="103" spans="1:9">
      <c r="A103" s="71" t="s">
        <v>41</v>
      </c>
      <c r="B103" s="72"/>
      <c r="C103" s="72"/>
      <c r="D103" s="72"/>
      <c r="E103" s="72"/>
      <c r="F103" s="72"/>
      <c r="G103" s="72"/>
      <c r="H103" s="72"/>
      <c r="I103" s="27"/>
    </row>
    <row r="104" spans="1:9">
      <c r="A104" s="71" t="s">
        <v>67</v>
      </c>
      <c r="B104" s="72"/>
      <c r="C104" s="72"/>
      <c r="D104" s="72"/>
      <c r="E104" s="72"/>
      <c r="F104" s="72"/>
      <c r="G104" s="72"/>
      <c r="H104" s="72"/>
      <c r="I104" s="27"/>
    </row>
    <row r="105" spans="1:9">
      <c r="A105" s="71" t="s">
        <v>68</v>
      </c>
      <c r="B105" s="72"/>
      <c r="C105" s="72"/>
      <c r="D105" s="72"/>
      <c r="E105" s="72"/>
      <c r="F105" s="72"/>
      <c r="G105" s="72"/>
      <c r="H105" s="72"/>
      <c r="I105" s="27"/>
    </row>
    <row r="106" spans="1:9">
      <c r="A106" s="71" t="s">
        <v>69</v>
      </c>
      <c r="B106" s="72"/>
      <c r="C106" s="72"/>
      <c r="D106" s="72"/>
      <c r="E106" s="72"/>
      <c r="F106" s="72"/>
      <c r="G106" s="72"/>
      <c r="H106" s="72"/>
      <c r="I106" s="27"/>
    </row>
    <row r="107" spans="1:9">
      <c r="A107" s="71" t="s">
        <v>70</v>
      </c>
      <c r="B107" s="72"/>
      <c r="C107" s="72"/>
      <c r="D107" s="72"/>
      <c r="E107" s="72"/>
      <c r="F107" s="72"/>
      <c r="G107" s="72"/>
      <c r="H107" s="72"/>
      <c r="I107" s="27"/>
    </row>
    <row r="108" spans="1:9">
      <c r="A108" s="71" t="s">
        <v>71</v>
      </c>
      <c r="B108" s="72"/>
      <c r="C108" s="72"/>
      <c r="D108" s="72"/>
      <c r="E108" s="72"/>
      <c r="F108" s="72"/>
      <c r="G108" s="72"/>
      <c r="H108" s="72"/>
      <c r="I108" s="27"/>
    </row>
    <row r="109" spans="1:9">
      <c r="A109" s="71" t="s">
        <v>72</v>
      </c>
      <c r="B109" s="72"/>
      <c r="C109" s="72"/>
      <c r="D109" s="72"/>
      <c r="E109" s="72"/>
      <c r="F109" s="72"/>
      <c r="G109" s="72"/>
      <c r="H109" s="72"/>
      <c r="I109" s="27"/>
    </row>
    <row r="110" spans="1:9">
      <c r="A110" s="71" t="s">
        <v>73</v>
      </c>
      <c r="B110" s="72"/>
      <c r="C110" s="72"/>
      <c r="D110" s="72"/>
      <c r="E110" s="72"/>
      <c r="F110" s="72"/>
      <c r="G110" s="72"/>
      <c r="H110" s="72"/>
      <c r="I110" s="27"/>
    </row>
    <row r="111" spans="1:9">
      <c r="A111" s="71" t="s">
        <v>74</v>
      </c>
      <c r="B111" s="72"/>
      <c r="C111" s="72"/>
      <c r="D111" s="72"/>
      <c r="E111" s="72"/>
      <c r="F111" s="72"/>
      <c r="G111" s="72"/>
      <c r="H111" s="72"/>
      <c r="I111" s="27"/>
    </row>
    <row r="112" spans="1:9">
      <c r="A112" s="71" t="s">
        <v>75</v>
      </c>
      <c r="B112" s="72"/>
      <c r="C112" s="72"/>
      <c r="D112" s="72"/>
      <c r="E112" s="72"/>
      <c r="F112" s="72"/>
      <c r="G112" s="72"/>
      <c r="H112" s="72"/>
      <c r="I112" s="27"/>
    </row>
    <row r="113" spans="1:9">
      <c r="A113" s="71" t="s">
        <v>76</v>
      </c>
      <c r="B113" s="72"/>
      <c r="C113" s="72"/>
      <c r="D113" s="72"/>
      <c r="E113" s="72"/>
      <c r="F113" s="72"/>
      <c r="G113" s="72"/>
      <c r="H113" s="72"/>
      <c r="I113" s="27"/>
    </row>
    <row r="114" spans="1:9">
      <c r="A114" s="70" t="s">
        <v>77</v>
      </c>
      <c r="B114" s="70"/>
      <c r="C114" s="70"/>
      <c r="D114" s="70"/>
      <c r="E114" s="70"/>
      <c r="F114" s="70"/>
      <c r="G114" s="70"/>
      <c r="H114" s="70"/>
      <c r="I114" s="27">
        <f>I118+I133</f>
        <v>1459.1</v>
      </c>
    </row>
    <row r="115" spans="1:9">
      <c r="A115" s="71" t="s">
        <v>39</v>
      </c>
      <c r="B115" s="72"/>
      <c r="C115" s="72"/>
      <c r="D115" s="72"/>
      <c r="E115" s="72"/>
      <c r="F115" s="72"/>
      <c r="G115" s="72"/>
      <c r="H115" s="72"/>
      <c r="I115" s="27"/>
    </row>
    <row r="116" spans="1:9">
      <c r="A116" s="71" t="s">
        <v>78</v>
      </c>
      <c r="B116" s="72"/>
      <c r="C116" s="72"/>
      <c r="D116" s="72"/>
      <c r="E116" s="72"/>
      <c r="F116" s="72"/>
      <c r="G116" s="72"/>
      <c r="H116" s="72"/>
      <c r="I116" s="27"/>
    </row>
    <row r="117" spans="1:9">
      <c r="A117" s="71" t="s">
        <v>79</v>
      </c>
      <c r="B117" s="72"/>
      <c r="C117" s="72"/>
      <c r="D117" s="72"/>
      <c r="E117" s="72"/>
      <c r="F117" s="72"/>
      <c r="G117" s="72"/>
      <c r="H117" s="72"/>
      <c r="I117" s="27"/>
    </row>
    <row r="118" spans="1:9" ht="42" customHeight="1">
      <c r="A118" s="55" t="s">
        <v>80</v>
      </c>
      <c r="B118" s="56"/>
      <c r="C118" s="56"/>
      <c r="D118" s="56"/>
      <c r="E118" s="56"/>
      <c r="F118" s="56"/>
      <c r="G118" s="56"/>
      <c r="H118" s="57"/>
      <c r="I118" s="27">
        <v>1459.1</v>
      </c>
    </row>
    <row r="119" spans="1:9">
      <c r="A119" s="71" t="s">
        <v>41</v>
      </c>
      <c r="B119" s="72"/>
      <c r="C119" s="72"/>
      <c r="D119" s="72"/>
      <c r="E119" s="72"/>
      <c r="F119" s="72"/>
      <c r="G119" s="72"/>
      <c r="H119" s="72"/>
      <c r="I119" s="27"/>
    </row>
    <row r="120" spans="1:9">
      <c r="A120" s="71" t="s">
        <v>81</v>
      </c>
      <c r="B120" s="72"/>
      <c r="C120" s="72"/>
      <c r="D120" s="72"/>
      <c r="E120" s="72"/>
      <c r="F120" s="72"/>
      <c r="G120" s="72"/>
      <c r="H120" s="72"/>
      <c r="I120" s="27">
        <v>418.9</v>
      </c>
    </row>
    <row r="121" spans="1:9">
      <c r="A121" s="71" t="s">
        <v>82</v>
      </c>
      <c r="B121" s="72"/>
      <c r="C121" s="72"/>
      <c r="D121" s="72"/>
      <c r="E121" s="72"/>
      <c r="F121" s="72"/>
      <c r="G121" s="72"/>
      <c r="H121" s="72"/>
      <c r="I121" s="27">
        <v>8.8000000000000007</v>
      </c>
    </row>
    <row r="122" spans="1:9">
      <c r="A122" s="71" t="s">
        <v>83</v>
      </c>
      <c r="B122" s="72"/>
      <c r="C122" s="72"/>
      <c r="D122" s="72"/>
      <c r="E122" s="72"/>
      <c r="F122" s="72"/>
      <c r="G122" s="72"/>
      <c r="H122" s="72"/>
      <c r="I122" s="27">
        <v>6</v>
      </c>
    </row>
    <row r="123" spans="1:9">
      <c r="A123" s="71" t="s">
        <v>84</v>
      </c>
      <c r="B123" s="72"/>
      <c r="C123" s="72"/>
      <c r="D123" s="72"/>
      <c r="E123" s="72"/>
      <c r="F123" s="72"/>
      <c r="G123" s="72"/>
      <c r="H123" s="72"/>
      <c r="I123" s="27">
        <v>51.2</v>
      </c>
    </row>
    <row r="124" spans="1:9">
      <c r="A124" s="71" t="s">
        <v>85</v>
      </c>
      <c r="B124" s="72"/>
      <c r="C124" s="72"/>
      <c r="D124" s="72"/>
      <c r="E124" s="72"/>
      <c r="F124" s="72"/>
      <c r="G124" s="72"/>
      <c r="H124" s="72"/>
      <c r="I124" s="27">
        <v>3128.4</v>
      </c>
    </row>
    <row r="125" spans="1:9">
      <c r="A125" s="71" t="s">
        <v>86</v>
      </c>
      <c r="B125" s="72"/>
      <c r="C125" s="72"/>
      <c r="D125" s="72"/>
      <c r="E125" s="72"/>
      <c r="F125" s="72"/>
      <c r="G125" s="72"/>
      <c r="H125" s="72"/>
      <c r="I125" s="27">
        <v>32.200000000000003</v>
      </c>
    </row>
    <row r="126" spans="1:9">
      <c r="A126" s="71" t="s">
        <v>87</v>
      </c>
      <c r="B126" s="72"/>
      <c r="C126" s="72"/>
      <c r="D126" s="72"/>
      <c r="E126" s="72"/>
      <c r="F126" s="72"/>
      <c r="G126" s="72"/>
      <c r="H126" s="72"/>
      <c r="I126" s="27">
        <v>13.2</v>
      </c>
    </row>
    <row r="127" spans="1:9">
      <c r="A127" s="71" t="s">
        <v>88</v>
      </c>
      <c r="B127" s="72"/>
      <c r="C127" s="72"/>
      <c r="D127" s="72"/>
      <c r="E127" s="72"/>
      <c r="F127" s="72"/>
      <c r="G127" s="72"/>
      <c r="H127" s="72"/>
      <c r="I127" s="27"/>
    </row>
    <row r="128" spans="1:9">
      <c r="A128" s="71" t="s">
        <v>89</v>
      </c>
      <c r="B128" s="72"/>
      <c r="C128" s="72"/>
      <c r="D128" s="72"/>
      <c r="E128" s="72"/>
      <c r="F128" s="72"/>
      <c r="G128" s="72"/>
      <c r="H128" s="72"/>
      <c r="I128" s="27"/>
    </row>
    <row r="129" spans="1:9">
      <c r="A129" s="71" t="s">
        <v>90</v>
      </c>
      <c r="B129" s="72"/>
      <c r="C129" s="72"/>
      <c r="D129" s="72"/>
      <c r="E129" s="72"/>
      <c r="F129" s="72"/>
      <c r="G129" s="72"/>
      <c r="H129" s="72"/>
      <c r="I129" s="27">
        <v>21.7</v>
      </c>
    </row>
    <row r="130" spans="1:9">
      <c r="A130" s="71" t="s">
        <v>91</v>
      </c>
      <c r="B130" s="72"/>
      <c r="C130" s="72"/>
      <c r="D130" s="72"/>
      <c r="E130" s="72"/>
      <c r="F130" s="72"/>
      <c r="G130" s="72"/>
      <c r="H130" s="72"/>
      <c r="I130" s="27"/>
    </row>
    <row r="131" spans="1:9">
      <c r="A131" s="71" t="s">
        <v>92</v>
      </c>
      <c r="B131" s="72"/>
      <c r="C131" s="72"/>
      <c r="D131" s="72"/>
      <c r="E131" s="72"/>
      <c r="F131" s="72"/>
      <c r="G131" s="72"/>
      <c r="H131" s="72"/>
      <c r="I131" s="27">
        <v>418.2</v>
      </c>
    </row>
    <row r="132" spans="1:9">
      <c r="A132" s="71" t="s">
        <v>93</v>
      </c>
      <c r="B132" s="72"/>
      <c r="C132" s="72"/>
      <c r="D132" s="72"/>
      <c r="E132" s="72"/>
      <c r="F132" s="72"/>
      <c r="G132" s="72"/>
      <c r="H132" s="72"/>
      <c r="I132" s="27"/>
    </row>
    <row r="133" spans="1:9" ht="37.5" customHeight="1">
      <c r="A133" s="55" t="s">
        <v>94</v>
      </c>
      <c r="B133" s="56"/>
      <c r="C133" s="56"/>
      <c r="D133" s="56"/>
      <c r="E133" s="56"/>
      <c r="F133" s="56"/>
      <c r="G133" s="56"/>
      <c r="H133" s="57"/>
      <c r="I133" s="27"/>
    </row>
    <row r="134" spans="1:9">
      <c r="A134" s="71" t="s">
        <v>41</v>
      </c>
      <c r="B134" s="72"/>
      <c r="C134" s="72"/>
      <c r="D134" s="72"/>
      <c r="E134" s="72"/>
      <c r="F134" s="72"/>
      <c r="G134" s="72"/>
      <c r="H134" s="72"/>
      <c r="I134" s="27"/>
    </row>
    <row r="135" spans="1:9">
      <c r="A135" s="71" t="s">
        <v>95</v>
      </c>
      <c r="B135" s="72"/>
      <c r="C135" s="72"/>
      <c r="D135" s="72"/>
      <c r="E135" s="72"/>
      <c r="F135" s="72"/>
      <c r="G135" s="72"/>
      <c r="H135" s="72"/>
      <c r="I135" s="27"/>
    </row>
    <row r="136" spans="1:9">
      <c r="A136" s="71" t="s">
        <v>96</v>
      </c>
      <c r="B136" s="72"/>
      <c r="C136" s="72"/>
      <c r="D136" s="72"/>
      <c r="E136" s="72"/>
      <c r="F136" s="72"/>
      <c r="G136" s="72"/>
      <c r="H136" s="72"/>
      <c r="I136" s="27"/>
    </row>
    <row r="137" spans="1:9">
      <c r="A137" s="71" t="s">
        <v>97</v>
      </c>
      <c r="B137" s="72"/>
      <c r="C137" s="72"/>
      <c r="D137" s="72"/>
      <c r="E137" s="72"/>
      <c r="F137" s="72"/>
      <c r="G137" s="72"/>
      <c r="H137" s="72"/>
      <c r="I137" s="27"/>
    </row>
    <row r="138" spans="1:9">
      <c r="A138" s="71" t="s">
        <v>98</v>
      </c>
      <c r="B138" s="72"/>
      <c r="C138" s="72"/>
      <c r="D138" s="72"/>
      <c r="E138" s="72"/>
      <c r="F138" s="72"/>
      <c r="G138" s="72"/>
      <c r="H138" s="72"/>
      <c r="I138" s="27"/>
    </row>
    <row r="139" spans="1:9">
      <c r="A139" s="71" t="s">
        <v>99</v>
      </c>
      <c r="B139" s="72"/>
      <c r="C139" s="72"/>
      <c r="D139" s="72"/>
      <c r="E139" s="72"/>
      <c r="F139" s="72"/>
      <c r="G139" s="72"/>
      <c r="H139" s="72"/>
      <c r="I139" s="26"/>
    </row>
    <row r="140" spans="1:9">
      <c r="A140" s="71" t="s">
        <v>100</v>
      </c>
      <c r="B140" s="72"/>
      <c r="C140" s="72"/>
      <c r="D140" s="72"/>
      <c r="E140" s="72"/>
      <c r="F140" s="72"/>
      <c r="G140" s="72"/>
      <c r="H140" s="72"/>
      <c r="I140" s="26"/>
    </row>
    <row r="141" spans="1:9">
      <c r="A141" s="71" t="s">
        <v>101</v>
      </c>
      <c r="B141" s="72"/>
      <c r="C141" s="72"/>
      <c r="D141" s="72"/>
      <c r="E141" s="72"/>
      <c r="F141" s="72"/>
      <c r="G141" s="72"/>
      <c r="H141" s="72"/>
      <c r="I141" s="26"/>
    </row>
    <row r="142" spans="1:9">
      <c r="A142" s="71" t="s">
        <v>102</v>
      </c>
      <c r="B142" s="72"/>
      <c r="C142" s="72"/>
      <c r="D142" s="72"/>
      <c r="E142" s="72"/>
      <c r="F142" s="72"/>
      <c r="G142" s="72"/>
      <c r="H142" s="72"/>
      <c r="I142" s="26"/>
    </row>
    <row r="143" spans="1:9">
      <c r="A143" s="71" t="s">
        <v>103</v>
      </c>
      <c r="B143" s="72"/>
      <c r="C143" s="72"/>
      <c r="D143" s="72"/>
      <c r="E143" s="72"/>
      <c r="F143" s="72"/>
      <c r="G143" s="72"/>
      <c r="H143" s="72"/>
      <c r="I143" s="26"/>
    </row>
    <row r="144" spans="1:9">
      <c r="A144" s="71" t="s">
        <v>104</v>
      </c>
      <c r="B144" s="72"/>
      <c r="C144" s="72"/>
      <c r="D144" s="72"/>
      <c r="E144" s="72"/>
      <c r="F144" s="72"/>
      <c r="G144" s="72"/>
      <c r="H144" s="72"/>
      <c r="I144" s="26"/>
    </row>
    <row r="145" spans="1:9">
      <c r="A145" s="71" t="s">
        <v>105</v>
      </c>
      <c r="B145" s="72"/>
      <c r="C145" s="72"/>
      <c r="D145" s="72"/>
      <c r="E145" s="72"/>
      <c r="F145" s="72"/>
      <c r="G145" s="72"/>
      <c r="H145" s="72"/>
      <c r="I145" s="26"/>
    </row>
    <row r="146" spans="1:9">
      <c r="A146" s="71" t="s">
        <v>106</v>
      </c>
      <c r="B146" s="72"/>
      <c r="C146" s="72"/>
      <c r="D146" s="72"/>
      <c r="E146" s="72"/>
      <c r="F146" s="72"/>
      <c r="G146" s="72"/>
      <c r="H146" s="72"/>
      <c r="I146" s="26"/>
    </row>
    <row r="147" spans="1:9">
      <c r="A147" s="71" t="s">
        <v>107</v>
      </c>
      <c r="B147" s="72"/>
      <c r="C147" s="72"/>
      <c r="D147" s="72"/>
      <c r="E147" s="72"/>
      <c r="F147" s="72"/>
      <c r="G147" s="72"/>
      <c r="H147" s="72"/>
      <c r="I147" s="16"/>
    </row>
  </sheetData>
  <mergeCells count="131">
    <mergeCell ref="A143:H143"/>
    <mergeCell ref="A144:H144"/>
    <mergeCell ref="A136:H136"/>
    <mergeCell ref="A137:H137"/>
    <mergeCell ref="A138:H138"/>
    <mergeCell ref="A145:H145"/>
    <mergeCell ref="A146:H146"/>
    <mergeCell ref="A147:H147"/>
    <mergeCell ref="A139:H139"/>
    <mergeCell ref="A140:H140"/>
    <mergeCell ref="A141:H141"/>
    <mergeCell ref="A142:H142"/>
    <mergeCell ref="A130:H130"/>
    <mergeCell ref="A131:H131"/>
    <mergeCell ref="A132:H132"/>
    <mergeCell ref="A133:H133"/>
    <mergeCell ref="A134:H134"/>
    <mergeCell ref="A135:H135"/>
    <mergeCell ref="A124:H124"/>
    <mergeCell ref="A125:H125"/>
    <mergeCell ref="A126:H126"/>
    <mergeCell ref="A127:H127"/>
    <mergeCell ref="A128:H128"/>
    <mergeCell ref="A129:H129"/>
    <mergeCell ref="A118:H118"/>
    <mergeCell ref="A119:H119"/>
    <mergeCell ref="A120:H120"/>
    <mergeCell ref="A121:H121"/>
    <mergeCell ref="A122:H122"/>
    <mergeCell ref="A123:H123"/>
    <mergeCell ref="A112:H112"/>
    <mergeCell ref="A113:H113"/>
    <mergeCell ref="A114:H114"/>
    <mergeCell ref="A115:H115"/>
    <mergeCell ref="A116:H116"/>
    <mergeCell ref="A117:H117"/>
    <mergeCell ref="A109:H109"/>
    <mergeCell ref="A110:H110"/>
    <mergeCell ref="A111:H111"/>
    <mergeCell ref="A85:H85"/>
    <mergeCell ref="A86:H86"/>
    <mergeCell ref="A87:H87"/>
    <mergeCell ref="A88:H88"/>
    <mergeCell ref="A89:H89"/>
    <mergeCell ref="A90:H90"/>
    <mergeCell ref="A105:H105"/>
    <mergeCell ref="A106:H106"/>
    <mergeCell ref="A107:H107"/>
    <mergeCell ref="A91:H91"/>
    <mergeCell ref="A92:H92"/>
    <mergeCell ref="A81:H81"/>
    <mergeCell ref="A82:H82"/>
    <mergeCell ref="A108:H108"/>
    <mergeCell ref="A103:H103"/>
    <mergeCell ref="A104:H104"/>
    <mergeCell ref="A93:H93"/>
    <mergeCell ref="A94:H94"/>
    <mergeCell ref="A95:H95"/>
    <mergeCell ref="A96:H96"/>
    <mergeCell ref="A97:H97"/>
    <mergeCell ref="A98:H98"/>
    <mergeCell ref="A99:H99"/>
    <mergeCell ref="A83:H83"/>
    <mergeCell ref="A84:H84"/>
    <mergeCell ref="A100:H100"/>
    <mergeCell ref="A101:H101"/>
    <mergeCell ref="A102:H102"/>
    <mergeCell ref="A78:H78"/>
    <mergeCell ref="A79:H79"/>
    <mergeCell ref="A80:H80"/>
    <mergeCell ref="A63:I63"/>
    <mergeCell ref="A64:I64"/>
    <mergeCell ref="A65:I65"/>
    <mergeCell ref="A66:I66"/>
    <mergeCell ref="A67:I67"/>
    <mergeCell ref="A56:I56"/>
    <mergeCell ref="A58:I58"/>
    <mergeCell ref="A59:I59"/>
    <mergeCell ref="A60:I60"/>
    <mergeCell ref="A61:I61"/>
    <mergeCell ref="A62:I62"/>
    <mergeCell ref="A69:H70"/>
    <mergeCell ref="I69:I70"/>
    <mergeCell ref="A71:H71"/>
    <mergeCell ref="A72:H72"/>
    <mergeCell ref="A73:H73"/>
    <mergeCell ref="A74:H74"/>
    <mergeCell ref="A75:H75"/>
    <mergeCell ref="A76:H76"/>
    <mergeCell ref="A77:H77"/>
    <mergeCell ref="I37:I38"/>
    <mergeCell ref="I35:I36"/>
    <mergeCell ref="A41:D41"/>
    <mergeCell ref="A42:D42"/>
    <mergeCell ref="A43:D43"/>
    <mergeCell ref="E41:H41"/>
    <mergeCell ref="E42:H42"/>
    <mergeCell ref="E43:H43"/>
    <mergeCell ref="A32:C32"/>
    <mergeCell ref="D32:H32"/>
    <mergeCell ref="A34:C34"/>
    <mergeCell ref="G34:H34"/>
    <mergeCell ref="A37:D37"/>
    <mergeCell ref="A38:D38"/>
    <mergeCell ref="E37:H37"/>
    <mergeCell ref="E38:H38"/>
    <mergeCell ref="D25:H25"/>
    <mergeCell ref="D27:H27"/>
    <mergeCell ref="I26:I27"/>
    <mergeCell ref="A29:C29"/>
    <mergeCell ref="A30:C30"/>
    <mergeCell ref="A31:C31"/>
    <mergeCell ref="A22:C22"/>
    <mergeCell ref="A23:C23"/>
    <mergeCell ref="A24:C24"/>
    <mergeCell ref="D22:H22"/>
    <mergeCell ref="D23:H23"/>
    <mergeCell ref="D24:H24"/>
    <mergeCell ref="A12:I12"/>
    <mergeCell ref="A13:G13"/>
    <mergeCell ref="I18:I20"/>
    <mergeCell ref="G19:H19"/>
    <mergeCell ref="G20:H20"/>
    <mergeCell ref="C17:D17"/>
    <mergeCell ref="E5:F5"/>
    <mergeCell ref="E6:F6"/>
    <mergeCell ref="G1:I1"/>
    <mergeCell ref="E2:I2"/>
    <mergeCell ref="E3:I3"/>
    <mergeCell ref="H5:I5"/>
    <mergeCell ref="H6:I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  <rowBreaks count="1" manualBreakCount="1">
    <brk id="8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90"/>
  <sheetViews>
    <sheetView topLeftCell="A61" workbookViewId="0">
      <selection activeCell="H68" sqref="H68"/>
    </sheetView>
  </sheetViews>
  <sheetFormatPr defaultRowHeight="12.75"/>
  <cols>
    <col min="3" max="3" width="5" customWidth="1"/>
    <col min="4" max="4" width="8" customWidth="1"/>
    <col min="6" max="6" width="4.140625" customWidth="1"/>
    <col min="7" max="7" width="16.28515625" customWidth="1"/>
    <col min="8" max="8" width="11" customWidth="1"/>
    <col min="9" max="9" width="12.42578125" customWidth="1"/>
    <col min="10" max="10" width="10.140625" customWidth="1"/>
    <col min="13" max="13" width="7.140625" customWidth="1"/>
    <col min="14" max="14" width="10.140625" customWidth="1"/>
  </cols>
  <sheetData>
    <row r="1" spans="1:14" ht="46.5" customHeight="1">
      <c r="A1" s="79" t="s">
        <v>108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0.25" customHeight="1">
      <c r="A2" s="76" t="s">
        <v>36</v>
      </c>
      <c r="B2" s="76"/>
      <c r="C2" s="76"/>
      <c r="D2" s="76" t="s">
        <v>109</v>
      </c>
      <c r="E2" s="76" t="s">
        <v>110</v>
      </c>
      <c r="F2" s="76"/>
      <c r="G2" s="80" t="s">
        <v>111</v>
      </c>
      <c r="H2" s="81"/>
      <c r="I2" s="81"/>
      <c r="J2" s="81"/>
      <c r="K2" s="81"/>
      <c r="L2" s="81"/>
      <c r="M2" s="81"/>
      <c r="N2" s="82"/>
    </row>
    <row r="3" spans="1:14" ht="26.25" customHeight="1">
      <c r="A3" s="76"/>
      <c r="B3" s="76"/>
      <c r="C3" s="76"/>
      <c r="D3" s="76"/>
      <c r="E3" s="76"/>
      <c r="F3" s="76"/>
      <c r="G3" s="77" t="s">
        <v>112</v>
      </c>
      <c r="H3" s="77" t="s">
        <v>41</v>
      </c>
      <c r="I3" s="77"/>
      <c r="J3" s="77"/>
      <c r="K3" s="77"/>
      <c r="L3" s="77"/>
      <c r="M3" s="77"/>
      <c r="N3" s="77"/>
    </row>
    <row r="4" spans="1:14" ht="129.75" customHeight="1">
      <c r="A4" s="76"/>
      <c r="B4" s="76"/>
      <c r="C4" s="76"/>
      <c r="D4" s="76"/>
      <c r="E4" s="76"/>
      <c r="F4" s="76"/>
      <c r="G4" s="77"/>
      <c r="H4" s="83" t="s">
        <v>113</v>
      </c>
      <c r="I4" s="83" t="s">
        <v>114</v>
      </c>
      <c r="J4" s="76" t="s">
        <v>115</v>
      </c>
      <c r="K4" s="76" t="s">
        <v>116</v>
      </c>
      <c r="L4" s="76" t="s">
        <v>117</v>
      </c>
      <c r="M4" s="76"/>
      <c r="N4" s="76"/>
    </row>
    <row r="5" spans="1:14" ht="23.25" customHeight="1">
      <c r="A5" s="76"/>
      <c r="B5" s="76"/>
      <c r="C5" s="76"/>
      <c r="D5" s="76"/>
      <c r="E5" s="76"/>
      <c r="F5" s="76"/>
      <c r="G5" s="77"/>
      <c r="H5" s="77"/>
      <c r="I5" s="77"/>
      <c r="J5" s="77"/>
      <c r="K5" s="77"/>
      <c r="L5" s="77" t="s">
        <v>112</v>
      </c>
      <c r="M5" s="77"/>
      <c r="N5" s="19" t="s">
        <v>118</v>
      </c>
    </row>
    <row r="6" spans="1:14">
      <c r="A6" s="78">
        <v>1</v>
      </c>
      <c r="B6" s="78"/>
      <c r="C6" s="78"/>
      <c r="D6" s="14">
        <v>2</v>
      </c>
      <c r="E6" s="78">
        <v>3</v>
      </c>
      <c r="F6" s="78"/>
      <c r="G6" s="14">
        <v>4</v>
      </c>
      <c r="H6" s="14">
        <v>5</v>
      </c>
      <c r="I6" s="14">
        <v>6</v>
      </c>
      <c r="J6" s="14">
        <v>7</v>
      </c>
      <c r="K6" s="14">
        <v>8</v>
      </c>
      <c r="L6" s="78">
        <v>9</v>
      </c>
      <c r="M6" s="78"/>
      <c r="N6" s="14">
        <v>10</v>
      </c>
    </row>
    <row r="7" spans="1:14" ht="24" customHeight="1">
      <c r="A7" s="88" t="s">
        <v>119</v>
      </c>
      <c r="B7" s="89"/>
      <c r="C7" s="90"/>
      <c r="D7" s="14">
        <v>100</v>
      </c>
      <c r="E7" s="87" t="s">
        <v>120</v>
      </c>
      <c r="F7" s="78"/>
      <c r="G7" s="14">
        <f>SUM(H7:M7)</f>
        <v>15172526.619999999</v>
      </c>
      <c r="H7" s="14">
        <f>H28</f>
        <v>11022231.619999999</v>
      </c>
      <c r="I7" s="14">
        <f>I15</f>
        <v>3950295</v>
      </c>
      <c r="J7" s="14"/>
      <c r="K7" s="14"/>
      <c r="L7" s="78">
        <v>200000</v>
      </c>
      <c r="M7" s="78"/>
      <c r="N7" s="14"/>
    </row>
    <row r="8" spans="1:14" ht="26.25" customHeight="1">
      <c r="A8" s="84" t="s">
        <v>121</v>
      </c>
      <c r="B8" s="85"/>
      <c r="C8" s="86"/>
      <c r="D8" s="14">
        <v>110</v>
      </c>
      <c r="E8" s="78">
        <v>120</v>
      </c>
      <c r="F8" s="78"/>
      <c r="G8" s="17" t="s">
        <v>120</v>
      </c>
      <c r="H8" s="17" t="s">
        <v>120</v>
      </c>
      <c r="I8" s="17" t="s">
        <v>120</v>
      </c>
      <c r="J8" s="17" t="s">
        <v>120</v>
      </c>
      <c r="K8" s="17" t="s">
        <v>120</v>
      </c>
      <c r="L8" s="87" t="s">
        <v>120</v>
      </c>
      <c r="M8" s="78"/>
      <c r="N8" s="17" t="s">
        <v>120</v>
      </c>
    </row>
    <row r="9" spans="1:14" ht="35.25" customHeight="1">
      <c r="A9" s="84" t="s">
        <v>122</v>
      </c>
      <c r="B9" s="85"/>
      <c r="C9" s="86"/>
      <c r="D9" s="14">
        <v>111</v>
      </c>
      <c r="E9" s="78"/>
      <c r="F9" s="78"/>
      <c r="G9" s="14"/>
      <c r="H9" s="17" t="s">
        <v>120</v>
      </c>
      <c r="I9" s="17" t="s">
        <v>120</v>
      </c>
      <c r="J9" s="17" t="s">
        <v>120</v>
      </c>
      <c r="K9" s="17" t="s">
        <v>120</v>
      </c>
      <c r="L9" s="87" t="s">
        <v>120</v>
      </c>
      <c r="M9" s="78"/>
      <c r="N9" s="17" t="s">
        <v>120</v>
      </c>
    </row>
    <row r="10" spans="1:14" ht="27" customHeight="1">
      <c r="A10" s="84" t="s">
        <v>123</v>
      </c>
      <c r="B10" s="85"/>
      <c r="C10" s="86"/>
      <c r="D10" s="14">
        <v>112</v>
      </c>
      <c r="E10" s="78"/>
      <c r="F10" s="78"/>
      <c r="G10" s="14"/>
      <c r="H10" s="17" t="s">
        <v>120</v>
      </c>
      <c r="I10" s="17" t="s">
        <v>120</v>
      </c>
      <c r="J10" s="17" t="s">
        <v>120</v>
      </c>
      <c r="K10" s="17" t="s">
        <v>120</v>
      </c>
      <c r="L10" s="87" t="s">
        <v>120</v>
      </c>
      <c r="M10" s="78"/>
      <c r="N10" s="17" t="s">
        <v>120</v>
      </c>
    </row>
    <row r="11" spans="1:14" ht="26.25" customHeight="1">
      <c r="A11" s="84" t="s">
        <v>124</v>
      </c>
      <c r="B11" s="85"/>
      <c r="C11" s="86"/>
      <c r="D11" s="14">
        <v>120</v>
      </c>
      <c r="E11" s="78">
        <v>130</v>
      </c>
      <c r="F11" s="78"/>
      <c r="G11" s="14">
        <f>H11+L11</f>
        <v>11222231.619999999</v>
      </c>
      <c r="H11" s="14">
        <f>H28</f>
        <v>11022231.619999999</v>
      </c>
      <c r="I11" s="17" t="s">
        <v>120</v>
      </c>
      <c r="J11" s="17" t="s">
        <v>120</v>
      </c>
      <c r="K11" s="17" t="s">
        <v>120</v>
      </c>
      <c r="L11" s="78">
        <f>L7</f>
        <v>200000</v>
      </c>
      <c r="M11" s="78"/>
      <c r="N11" s="17" t="s">
        <v>120</v>
      </c>
    </row>
    <row r="12" spans="1:14" ht="24.75" customHeight="1">
      <c r="A12" s="84" t="s">
        <v>126</v>
      </c>
      <c r="B12" s="85"/>
      <c r="C12" s="86"/>
      <c r="D12" s="14">
        <v>121</v>
      </c>
      <c r="E12" s="78"/>
      <c r="F12" s="78"/>
      <c r="G12" s="14"/>
      <c r="H12" s="17" t="s">
        <v>120</v>
      </c>
      <c r="I12" s="17" t="s">
        <v>120</v>
      </c>
      <c r="J12" s="17" t="s">
        <v>120</v>
      </c>
      <c r="K12" s="17" t="s">
        <v>120</v>
      </c>
      <c r="L12" s="78"/>
      <c r="M12" s="78"/>
      <c r="N12" s="17" t="s">
        <v>120</v>
      </c>
    </row>
    <row r="13" spans="1:14" ht="24.75" customHeight="1">
      <c r="A13" s="84" t="s">
        <v>125</v>
      </c>
      <c r="B13" s="85"/>
      <c r="C13" s="86"/>
      <c r="D13" s="14">
        <v>122</v>
      </c>
      <c r="E13" s="78"/>
      <c r="F13" s="78"/>
      <c r="G13" s="14"/>
      <c r="H13" s="17" t="s">
        <v>120</v>
      </c>
      <c r="I13" s="17" t="s">
        <v>120</v>
      </c>
      <c r="J13" s="17" t="s">
        <v>120</v>
      </c>
      <c r="K13" s="17" t="s">
        <v>120</v>
      </c>
      <c r="L13" s="78">
        <v>200000</v>
      </c>
      <c r="M13" s="78"/>
      <c r="N13" s="17" t="s">
        <v>120</v>
      </c>
    </row>
    <row r="14" spans="1:14" ht="39" customHeight="1">
      <c r="A14" s="84" t="s">
        <v>127</v>
      </c>
      <c r="B14" s="85"/>
      <c r="C14" s="86"/>
      <c r="D14" s="14">
        <v>130</v>
      </c>
      <c r="E14" s="78">
        <v>140</v>
      </c>
      <c r="F14" s="78"/>
      <c r="G14" s="14"/>
      <c r="H14" s="17" t="s">
        <v>120</v>
      </c>
      <c r="I14" s="17" t="s">
        <v>120</v>
      </c>
      <c r="J14" s="17" t="s">
        <v>120</v>
      </c>
      <c r="K14" s="17" t="s">
        <v>120</v>
      </c>
      <c r="L14" s="87" t="s">
        <v>120</v>
      </c>
      <c r="M14" s="78"/>
      <c r="N14" s="17" t="s">
        <v>120</v>
      </c>
    </row>
    <row r="15" spans="1:14" ht="39.75" customHeight="1">
      <c r="A15" s="84" t="s">
        <v>128</v>
      </c>
      <c r="B15" s="85"/>
      <c r="C15" s="86"/>
      <c r="D15" s="14">
        <v>150</v>
      </c>
      <c r="E15" s="78">
        <v>180</v>
      </c>
      <c r="F15" s="78"/>
      <c r="G15" s="14">
        <f>I15</f>
        <v>3950295</v>
      </c>
      <c r="H15" s="17" t="s">
        <v>120</v>
      </c>
      <c r="I15" s="14">
        <f>I28</f>
        <v>3950295</v>
      </c>
      <c r="J15" s="14"/>
      <c r="K15" s="17" t="s">
        <v>120</v>
      </c>
      <c r="L15" s="87" t="s">
        <v>120</v>
      </c>
      <c r="M15" s="78"/>
      <c r="N15" s="17" t="s">
        <v>120</v>
      </c>
    </row>
    <row r="16" spans="1:14">
      <c r="A16" s="84" t="s">
        <v>129</v>
      </c>
      <c r="B16" s="85"/>
      <c r="C16" s="86"/>
      <c r="D16" s="14">
        <v>160</v>
      </c>
      <c r="E16" s="78">
        <v>180</v>
      </c>
      <c r="F16" s="78"/>
      <c r="G16" s="14"/>
      <c r="H16" s="17" t="s">
        <v>120</v>
      </c>
      <c r="I16" s="17" t="s">
        <v>120</v>
      </c>
      <c r="J16" s="17" t="s">
        <v>120</v>
      </c>
      <c r="K16" s="17" t="s">
        <v>120</v>
      </c>
      <c r="L16" s="87"/>
      <c r="M16" s="78"/>
      <c r="N16" s="17" t="s">
        <v>120</v>
      </c>
    </row>
    <row r="17" spans="1:14" ht="25.5" customHeight="1">
      <c r="A17" s="84" t="s">
        <v>130</v>
      </c>
      <c r="B17" s="85"/>
      <c r="C17" s="86"/>
      <c r="D17" s="14">
        <v>170</v>
      </c>
      <c r="E17" s="87" t="s">
        <v>120</v>
      </c>
      <c r="F17" s="78"/>
      <c r="G17" s="14"/>
      <c r="H17" s="17" t="s">
        <v>120</v>
      </c>
      <c r="I17" s="17" t="s">
        <v>120</v>
      </c>
      <c r="J17" s="17" t="s">
        <v>120</v>
      </c>
      <c r="K17" s="17" t="s">
        <v>120</v>
      </c>
      <c r="L17" s="78"/>
      <c r="M17" s="78"/>
      <c r="N17" s="17" t="s">
        <v>120</v>
      </c>
    </row>
    <row r="18" spans="1:14" ht="39.75" customHeight="1">
      <c r="A18" s="84" t="s">
        <v>131</v>
      </c>
      <c r="B18" s="85"/>
      <c r="C18" s="86"/>
      <c r="D18" s="14">
        <v>171</v>
      </c>
      <c r="E18" s="78">
        <v>400</v>
      </c>
      <c r="F18" s="78"/>
      <c r="G18" s="14"/>
      <c r="H18" s="17" t="s">
        <v>120</v>
      </c>
      <c r="I18" s="17" t="s">
        <v>120</v>
      </c>
      <c r="J18" s="17" t="s">
        <v>120</v>
      </c>
      <c r="K18" s="17" t="s">
        <v>120</v>
      </c>
      <c r="L18" s="78"/>
      <c r="M18" s="78"/>
      <c r="N18" s="17" t="s">
        <v>120</v>
      </c>
    </row>
    <row r="19" spans="1:14" ht="52.5" customHeight="1">
      <c r="A19" s="84" t="s">
        <v>132</v>
      </c>
      <c r="B19" s="85"/>
      <c r="C19" s="86"/>
      <c r="D19" s="17" t="s">
        <v>133</v>
      </c>
      <c r="E19" s="78">
        <v>410</v>
      </c>
      <c r="F19" s="78"/>
      <c r="G19" s="14"/>
      <c r="H19" s="17" t="s">
        <v>120</v>
      </c>
      <c r="I19" s="17" t="s">
        <v>120</v>
      </c>
      <c r="J19" s="17" t="s">
        <v>120</v>
      </c>
      <c r="K19" s="17" t="s">
        <v>120</v>
      </c>
      <c r="L19" s="78"/>
      <c r="M19" s="78"/>
      <c r="N19" s="17" t="s">
        <v>120</v>
      </c>
    </row>
    <row r="20" spans="1:14" ht="28.5" customHeight="1">
      <c r="A20" s="84" t="s">
        <v>134</v>
      </c>
      <c r="B20" s="85"/>
      <c r="C20" s="86"/>
      <c r="D20" s="17" t="s">
        <v>135</v>
      </c>
      <c r="E20" s="78">
        <v>420</v>
      </c>
      <c r="F20" s="78"/>
      <c r="G20" s="14"/>
      <c r="H20" s="17" t="s">
        <v>120</v>
      </c>
      <c r="I20" s="17" t="s">
        <v>120</v>
      </c>
      <c r="J20" s="17" t="s">
        <v>120</v>
      </c>
      <c r="K20" s="17" t="s">
        <v>120</v>
      </c>
      <c r="L20" s="78"/>
      <c r="M20" s="78"/>
      <c r="N20" s="17" t="s">
        <v>120</v>
      </c>
    </row>
    <row r="21" spans="1:14" ht="24.75" customHeight="1">
      <c r="A21" s="84" t="s">
        <v>136</v>
      </c>
      <c r="B21" s="85"/>
      <c r="C21" s="86"/>
      <c r="D21" s="17" t="s">
        <v>137</v>
      </c>
      <c r="E21" s="78">
        <v>430</v>
      </c>
      <c r="F21" s="78"/>
      <c r="G21" s="14"/>
      <c r="H21" s="17" t="s">
        <v>120</v>
      </c>
      <c r="I21" s="17" t="s">
        <v>120</v>
      </c>
      <c r="J21" s="17" t="s">
        <v>120</v>
      </c>
      <c r="K21" s="17" t="s">
        <v>120</v>
      </c>
      <c r="L21" s="78"/>
      <c r="M21" s="78"/>
      <c r="N21" s="17" t="s">
        <v>120</v>
      </c>
    </row>
    <row r="22" spans="1:14" ht="27" customHeight="1">
      <c r="A22" s="84" t="s">
        <v>138</v>
      </c>
      <c r="B22" s="85"/>
      <c r="C22" s="86"/>
      <c r="D22" s="17" t="s">
        <v>139</v>
      </c>
      <c r="E22" s="78">
        <v>440</v>
      </c>
      <c r="F22" s="78"/>
      <c r="G22" s="14"/>
      <c r="H22" s="17" t="s">
        <v>120</v>
      </c>
      <c r="I22" s="17" t="s">
        <v>120</v>
      </c>
      <c r="J22" s="17" t="s">
        <v>120</v>
      </c>
      <c r="K22" s="17" t="s">
        <v>120</v>
      </c>
      <c r="L22" s="78"/>
      <c r="M22" s="78"/>
      <c r="N22" s="17" t="s">
        <v>120</v>
      </c>
    </row>
    <row r="23" spans="1:14" ht="39" customHeight="1">
      <c r="A23" s="84" t="s">
        <v>140</v>
      </c>
      <c r="B23" s="85"/>
      <c r="C23" s="86"/>
      <c r="D23" s="14">
        <v>172</v>
      </c>
      <c r="E23" s="78">
        <v>600</v>
      </c>
      <c r="F23" s="78"/>
      <c r="G23" s="14"/>
      <c r="H23" s="17" t="s">
        <v>120</v>
      </c>
      <c r="I23" s="17" t="s">
        <v>120</v>
      </c>
      <c r="J23" s="17" t="s">
        <v>120</v>
      </c>
      <c r="K23" s="17" t="s">
        <v>120</v>
      </c>
      <c r="L23" s="78"/>
      <c r="M23" s="78"/>
      <c r="N23" s="17" t="s">
        <v>120</v>
      </c>
    </row>
    <row r="24" spans="1:14" ht="36.75" customHeight="1">
      <c r="A24" s="84" t="s">
        <v>141</v>
      </c>
      <c r="B24" s="85"/>
      <c r="C24" s="86"/>
      <c r="D24" s="17" t="s">
        <v>142</v>
      </c>
      <c r="E24" s="78">
        <v>620</v>
      </c>
      <c r="F24" s="78"/>
      <c r="G24" s="14"/>
      <c r="H24" s="17" t="s">
        <v>120</v>
      </c>
      <c r="I24" s="17" t="s">
        <v>120</v>
      </c>
      <c r="J24" s="17" t="s">
        <v>120</v>
      </c>
      <c r="K24" s="17" t="s">
        <v>120</v>
      </c>
      <c r="L24" s="78"/>
      <c r="M24" s="78"/>
      <c r="N24" s="17" t="s">
        <v>120</v>
      </c>
    </row>
    <row r="25" spans="1:14" ht="39" customHeight="1">
      <c r="A25" s="84" t="s">
        <v>143</v>
      </c>
      <c r="B25" s="85"/>
      <c r="C25" s="86"/>
      <c r="D25" s="17" t="s">
        <v>144</v>
      </c>
      <c r="E25" s="78">
        <v>630</v>
      </c>
      <c r="F25" s="78"/>
      <c r="G25" s="14"/>
      <c r="H25" s="17" t="s">
        <v>120</v>
      </c>
      <c r="I25" s="17" t="s">
        <v>120</v>
      </c>
      <c r="J25" s="17" t="s">
        <v>120</v>
      </c>
      <c r="K25" s="17" t="s">
        <v>120</v>
      </c>
      <c r="L25" s="78"/>
      <c r="M25" s="78"/>
      <c r="N25" s="17" t="s">
        <v>120</v>
      </c>
    </row>
    <row r="26" spans="1:14" ht="26.25" customHeight="1">
      <c r="A26" s="84" t="s">
        <v>145</v>
      </c>
      <c r="B26" s="85"/>
      <c r="C26" s="86"/>
      <c r="D26" s="17" t="s">
        <v>146</v>
      </c>
      <c r="E26" s="78">
        <v>640</v>
      </c>
      <c r="F26" s="78"/>
      <c r="G26" s="14"/>
      <c r="H26" s="17" t="s">
        <v>120</v>
      </c>
      <c r="I26" s="17" t="s">
        <v>120</v>
      </c>
      <c r="J26" s="17" t="s">
        <v>120</v>
      </c>
      <c r="K26" s="17" t="s">
        <v>120</v>
      </c>
      <c r="L26" s="78"/>
      <c r="M26" s="78"/>
      <c r="N26" s="17" t="s">
        <v>120</v>
      </c>
    </row>
    <row r="27" spans="1:14" ht="24" customHeight="1">
      <c r="A27" s="91" t="s">
        <v>147</v>
      </c>
      <c r="B27" s="92"/>
      <c r="C27" s="92"/>
      <c r="D27" s="17" t="s">
        <v>148</v>
      </c>
      <c r="E27" s="78">
        <v>650</v>
      </c>
      <c r="F27" s="78"/>
      <c r="G27" s="14"/>
      <c r="H27" s="17" t="s">
        <v>120</v>
      </c>
      <c r="I27" s="17" t="s">
        <v>120</v>
      </c>
      <c r="J27" s="17" t="s">
        <v>120</v>
      </c>
      <c r="K27" s="17" t="s">
        <v>120</v>
      </c>
      <c r="L27" s="78"/>
      <c r="M27" s="78"/>
      <c r="N27" s="17" t="s">
        <v>120</v>
      </c>
    </row>
    <row r="28" spans="1:14" ht="27" customHeight="1">
      <c r="A28" s="93" t="s">
        <v>149</v>
      </c>
      <c r="B28" s="93"/>
      <c r="C28" s="93"/>
      <c r="D28" s="14">
        <v>200</v>
      </c>
      <c r="E28" s="87" t="s">
        <v>120</v>
      </c>
      <c r="F28" s="78"/>
      <c r="G28" s="14">
        <f>G29+G45+G60+G59</f>
        <v>15173719.609999999</v>
      </c>
      <c r="H28" s="14">
        <f>H29+H45+H60</f>
        <v>11022231.619999999</v>
      </c>
      <c r="I28" s="25">
        <f>SUM(I59:I60)</f>
        <v>3950295</v>
      </c>
      <c r="J28" s="14"/>
      <c r="K28" s="14"/>
      <c r="L28" s="78">
        <f>L29+L60</f>
        <v>201192.99</v>
      </c>
      <c r="M28" s="78"/>
      <c r="N28" s="17"/>
    </row>
    <row r="29" spans="1:14" ht="50.25" customHeight="1">
      <c r="A29" s="91" t="s">
        <v>150</v>
      </c>
      <c r="B29" s="92"/>
      <c r="C29" s="92"/>
      <c r="D29" s="14">
        <v>210</v>
      </c>
      <c r="E29" s="78">
        <v>100</v>
      </c>
      <c r="F29" s="78"/>
      <c r="G29" s="14">
        <f>G30</f>
        <v>9465837.5</v>
      </c>
      <c r="H29" s="14">
        <f>H30</f>
        <v>9465837.5</v>
      </c>
      <c r="I29" s="14"/>
      <c r="J29" s="14"/>
      <c r="K29" s="14"/>
      <c r="L29" s="78"/>
      <c r="M29" s="78"/>
      <c r="N29" s="14"/>
    </row>
    <row r="30" spans="1:14" ht="24.75" customHeight="1">
      <c r="A30" s="84" t="s">
        <v>151</v>
      </c>
      <c r="B30" s="85"/>
      <c r="C30" s="86"/>
      <c r="D30" s="14">
        <v>211</v>
      </c>
      <c r="E30" s="78">
        <v>110</v>
      </c>
      <c r="F30" s="78"/>
      <c r="G30" s="14">
        <f>G31+G34</f>
        <v>9465837.5</v>
      </c>
      <c r="H30" s="14">
        <f>H31+H34</f>
        <v>9465837.5</v>
      </c>
      <c r="I30" s="14"/>
      <c r="J30" s="14"/>
      <c r="K30" s="14"/>
      <c r="L30" s="78"/>
      <c r="M30" s="78"/>
      <c r="N30" s="14"/>
    </row>
    <row r="31" spans="1:14" ht="38.25" customHeight="1">
      <c r="A31" s="91" t="s">
        <v>152</v>
      </c>
      <c r="B31" s="92"/>
      <c r="C31" s="92"/>
      <c r="D31" s="17" t="s">
        <v>153</v>
      </c>
      <c r="E31" s="78">
        <v>111</v>
      </c>
      <c r="F31" s="78"/>
      <c r="G31" s="14">
        <f>H31+L31</f>
        <v>7278647.4199999999</v>
      </c>
      <c r="H31" s="14">
        <v>7278647.4199999999</v>
      </c>
      <c r="I31" s="14"/>
      <c r="J31" s="14"/>
      <c r="K31" s="14"/>
      <c r="L31" s="78"/>
      <c r="M31" s="78"/>
      <c r="N31" s="14"/>
    </row>
    <row r="32" spans="1:14" ht="26.25" customHeight="1">
      <c r="A32" s="91" t="s">
        <v>154</v>
      </c>
      <c r="B32" s="92"/>
      <c r="C32" s="92"/>
      <c r="D32" s="17" t="s">
        <v>155</v>
      </c>
      <c r="E32" s="78">
        <v>112</v>
      </c>
      <c r="F32" s="78"/>
      <c r="G32" s="14">
        <f>H32+L32</f>
        <v>0</v>
      </c>
      <c r="H32" s="14"/>
      <c r="I32" s="14"/>
      <c r="J32" s="14"/>
      <c r="K32" s="14"/>
      <c r="L32" s="78"/>
      <c r="M32" s="78"/>
      <c r="N32" s="14"/>
    </row>
    <row r="33" spans="1:14" ht="38.25" customHeight="1">
      <c r="A33" s="91" t="s">
        <v>156</v>
      </c>
      <c r="B33" s="92"/>
      <c r="C33" s="92"/>
      <c r="D33" s="17" t="s">
        <v>157</v>
      </c>
      <c r="E33" s="78">
        <v>113</v>
      </c>
      <c r="F33" s="78"/>
      <c r="G33" s="14">
        <f>H33+L33</f>
        <v>0</v>
      </c>
      <c r="H33" s="14"/>
      <c r="I33" s="14"/>
      <c r="J33" s="14"/>
      <c r="K33" s="14"/>
      <c r="L33" s="78"/>
      <c r="M33" s="78"/>
      <c r="N33" s="14"/>
    </row>
    <row r="34" spans="1:14" ht="27" customHeight="1">
      <c r="A34" s="91" t="s">
        <v>158</v>
      </c>
      <c r="B34" s="92"/>
      <c r="C34" s="92"/>
      <c r="D34" s="17" t="s">
        <v>159</v>
      </c>
      <c r="E34" s="78">
        <v>119</v>
      </c>
      <c r="F34" s="78"/>
      <c r="G34" s="14">
        <f>H34+L34</f>
        <v>2187190.08</v>
      </c>
      <c r="H34" s="14">
        <v>2187190.08</v>
      </c>
      <c r="I34" s="14"/>
      <c r="J34" s="14"/>
      <c r="K34" s="14"/>
      <c r="L34" s="78"/>
      <c r="M34" s="78"/>
      <c r="N34" s="14"/>
    </row>
    <row r="35" spans="1:14" ht="36.75" customHeight="1">
      <c r="A35" s="91" t="s">
        <v>160</v>
      </c>
      <c r="B35" s="92"/>
      <c r="C35" s="92"/>
      <c r="D35" s="14">
        <v>220</v>
      </c>
      <c r="E35" s="78">
        <v>300</v>
      </c>
      <c r="F35" s="78"/>
      <c r="G35" s="14"/>
      <c r="H35" s="14"/>
      <c r="I35" s="14"/>
      <c r="J35" s="14"/>
      <c r="K35" s="14"/>
      <c r="L35" s="78"/>
      <c r="M35" s="78"/>
      <c r="N35" s="14"/>
    </row>
    <row r="36" spans="1:14" ht="52.5" customHeight="1">
      <c r="A36" s="91" t="s">
        <v>161</v>
      </c>
      <c r="B36" s="92"/>
      <c r="C36" s="92"/>
      <c r="D36" s="14">
        <v>221</v>
      </c>
      <c r="E36" s="78">
        <v>320</v>
      </c>
      <c r="F36" s="78"/>
      <c r="G36" s="14"/>
      <c r="H36" s="14"/>
      <c r="I36" s="14"/>
      <c r="J36" s="14"/>
      <c r="K36" s="14"/>
      <c r="L36" s="78"/>
      <c r="M36" s="78"/>
      <c r="N36" s="14"/>
    </row>
    <row r="37" spans="1:14" ht="99" customHeight="1">
      <c r="A37" s="91" t="s">
        <v>162</v>
      </c>
      <c r="B37" s="92"/>
      <c r="C37" s="92"/>
      <c r="D37" s="17" t="s">
        <v>163</v>
      </c>
      <c r="E37" s="78">
        <v>321</v>
      </c>
      <c r="F37" s="78"/>
      <c r="G37" s="14"/>
      <c r="H37" s="14"/>
      <c r="I37" s="14"/>
      <c r="J37" s="14"/>
      <c r="K37" s="14"/>
      <c r="L37" s="78"/>
      <c r="M37" s="78"/>
      <c r="N37" s="14"/>
    </row>
    <row r="38" spans="1:14" ht="51" customHeight="1">
      <c r="A38" s="91" t="s">
        <v>164</v>
      </c>
      <c r="B38" s="92"/>
      <c r="C38" s="92"/>
      <c r="D38" s="17" t="s">
        <v>165</v>
      </c>
      <c r="E38" s="78">
        <v>323</v>
      </c>
      <c r="F38" s="78"/>
      <c r="G38" s="14"/>
      <c r="H38" s="14"/>
      <c r="I38" s="14"/>
      <c r="J38" s="14"/>
      <c r="K38" s="14"/>
      <c r="L38" s="78"/>
      <c r="M38" s="78"/>
      <c r="N38" s="14"/>
    </row>
    <row r="39" spans="1:14">
      <c r="A39" s="91" t="s">
        <v>166</v>
      </c>
      <c r="B39" s="92"/>
      <c r="C39" s="92"/>
      <c r="D39" s="14">
        <v>222</v>
      </c>
      <c r="E39" s="78">
        <v>340</v>
      </c>
      <c r="F39" s="78"/>
      <c r="G39" s="14"/>
      <c r="H39" s="14"/>
      <c r="I39" s="14"/>
      <c r="J39" s="14"/>
      <c r="K39" s="14"/>
      <c r="L39" s="78"/>
      <c r="M39" s="78"/>
      <c r="N39" s="14"/>
    </row>
    <row r="40" spans="1:14">
      <c r="A40" s="91" t="s">
        <v>167</v>
      </c>
      <c r="B40" s="92"/>
      <c r="C40" s="92"/>
      <c r="D40" s="14">
        <v>223</v>
      </c>
      <c r="E40" s="78">
        <v>350</v>
      </c>
      <c r="F40" s="78"/>
      <c r="G40" s="14"/>
      <c r="H40" s="14"/>
      <c r="I40" s="14"/>
      <c r="J40" s="14"/>
      <c r="K40" s="14"/>
      <c r="L40" s="78"/>
      <c r="M40" s="78"/>
      <c r="N40" s="14"/>
    </row>
    <row r="41" spans="1:14">
      <c r="A41" s="91" t="s">
        <v>168</v>
      </c>
      <c r="B41" s="92"/>
      <c r="C41" s="92"/>
      <c r="D41" s="14">
        <v>224</v>
      </c>
      <c r="E41" s="78">
        <v>360</v>
      </c>
      <c r="F41" s="78"/>
      <c r="G41" s="14"/>
      <c r="H41" s="14"/>
      <c r="I41" s="14"/>
      <c r="J41" s="14"/>
      <c r="K41" s="14"/>
      <c r="L41" s="78"/>
      <c r="M41" s="78"/>
      <c r="N41" s="14"/>
    </row>
    <row r="42" spans="1:14" ht="26.25" customHeight="1">
      <c r="A42" s="91" t="s">
        <v>169</v>
      </c>
      <c r="B42" s="92"/>
      <c r="C42" s="92"/>
      <c r="D42" s="14">
        <v>230</v>
      </c>
      <c r="E42" s="78">
        <v>800</v>
      </c>
      <c r="F42" s="78"/>
      <c r="G42" s="14"/>
      <c r="H42" s="14"/>
      <c r="I42" s="14"/>
      <c r="J42" s="14"/>
      <c r="K42" s="14"/>
      <c r="L42" s="78"/>
      <c r="M42" s="78"/>
      <c r="N42" s="14"/>
    </row>
    <row r="43" spans="1:14" ht="27" customHeight="1">
      <c r="A43" s="91" t="s">
        <v>170</v>
      </c>
      <c r="B43" s="92"/>
      <c r="C43" s="92"/>
      <c r="D43" s="14">
        <v>231</v>
      </c>
      <c r="E43" s="78">
        <v>830</v>
      </c>
      <c r="F43" s="78"/>
      <c r="G43" s="14"/>
      <c r="H43" s="14"/>
      <c r="I43" s="14"/>
      <c r="J43" s="14"/>
      <c r="K43" s="14"/>
      <c r="L43" s="78"/>
      <c r="M43" s="78"/>
      <c r="N43" s="14"/>
    </row>
    <row r="44" spans="1:14" ht="126" customHeight="1">
      <c r="A44" s="91" t="s">
        <v>171</v>
      </c>
      <c r="B44" s="92"/>
      <c r="C44" s="92"/>
      <c r="D44" s="17" t="s">
        <v>172</v>
      </c>
      <c r="E44" s="78">
        <v>831</v>
      </c>
      <c r="F44" s="78"/>
      <c r="G44" s="14"/>
      <c r="H44" s="14"/>
      <c r="I44" s="14"/>
      <c r="J44" s="14"/>
      <c r="K44" s="14"/>
      <c r="L44" s="78"/>
      <c r="M44" s="78"/>
      <c r="N44" s="14"/>
    </row>
    <row r="45" spans="1:14" ht="27.75" customHeight="1">
      <c r="A45" s="91" t="s">
        <v>173</v>
      </c>
      <c r="B45" s="92"/>
      <c r="C45" s="92"/>
      <c r="D45" s="14">
        <v>232</v>
      </c>
      <c r="E45" s="78">
        <v>850</v>
      </c>
      <c r="F45" s="78"/>
      <c r="G45" s="14">
        <f>H45</f>
        <v>101755.51</v>
      </c>
      <c r="H45" s="14">
        <f>SUM(H46:H48)</f>
        <v>101755.51</v>
      </c>
      <c r="I45" s="14"/>
      <c r="J45" s="14"/>
      <c r="K45" s="14"/>
      <c r="L45" s="78"/>
      <c r="M45" s="78"/>
      <c r="N45" s="14"/>
    </row>
    <row r="46" spans="1:14" ht="39" customHeight="1">
      <c r="A46" s="91" t="s">
        <v>175</v>
      </c>
      <c r="B46" s="92"/>
      <c r="C46" s="92"/>
      <c r="D46" s="17" t="s">
        <v>174</v>
      </c>
      <c r="E46" s="78">
        <v>851</v>
      </c>
      <c r="F46" s="78"/>
      <c r="G46" s="14">
        <f>H46</f>
        <v>5000</v>
      </c>
      <c r="H46" s="14">
        <v>5000</v>
      </c>
      <c r="I46" s="14"/>
      <c r="J46" s="14"/>
      <c r="K46" s="14"/>
      <c r="L46" s="78"/>
      <c r="M46" s="78"/>
      <c r="N46" s="14"/>
    </row>
    <row r="47" spans="1:14" ht="26.25" customHeight="1">
      <c r="A47" s="91" t="s">
        <v>176</v>
      </c>
      <c r="B47" s="92"/>
      <c r="C47" s="92"/>
      <c r="D47" s="17" t="s">
        <v>177</v>
      </c>
      <c r="E47" s="78">
        <v>852</v>
      </c>
      <c r="F47" s="78"/>
      <c r="G47" s="14"/>
      <c r="H47" s="14"/>
      <c r="I47" s="14"/>
      <c r="J47" s="14"/>
      <c r="K47" s="14"/>
      <c r="L47" s="78"/>
      <c r="M47" s="78"/>
      <c r="N47" s="14"/>
    </row>
    <row r="48" spans="1:14">
      <c r="A48" s="91" t="s">
        <v>178</v>
      </c>
      <c r="B48" s="92"/>
      <c r="C48" s="92"/>
      <c r="D48" s="17" t="s">
        <v>179</v>
      </c>
      <c r="E48" s="78">
        <v>853</v>
      </c>
      <c r="F48" s="78"/>
      <c r="G48" s="14">
        <f>H48</f>
        <v>96755.51</v>
      </c>
      <c r="H48" s="14">
        <f>96752.5+3.01</f>
        <v>96755.51</v>
      </c>
      <c r="I48" s="14"/>
      <c r="J48" s="14"/>
      <c r="K48" s="14"/>
      <c r="L48" s="78"/>
      <c r="M48" s="78"/>
      <c r="N48" s="14"/>
    </row>
    <row r="49" spans="1:14" ht="73.5" customHeight="1">
      <c r="A49" s="91" t="s">
        <v>180</v>
      </c>
      <c r="B49" s="92"/>
      <c r="C49" s="92"/>
      <c r="D49" s="14">
        <v>233</v>
      </c>
      <c r="E49" s="78">
        <v>860</v>
      </c>
      <c r="F49" s="78"/>
      <c r="G49" s="14"/>
      <c r="H49" s="14"/>
      <c r="I49" s="14"/>
      <c r="J49" s="14"/>
      <c r="K49" s="14"/>
      <c r="L49" s="78"/>
      <c r="M49" s="78"/>
      <c r="N49" s="14"/>
    </row>
    <row r="50" spans="1:14" ht="50.25" customHeight="1">
      <c r="A50" s="91" t="s">
        <v>181</v>
      </c>
      <c r="B50" s="92"/>
      <c r="C50" s="92"/>
      <c r="D50" s="17" t="s">
        <v>182</v>
      </c>
      <c r="E50" s="78">
        <v>862</v>
      </c>
      <c r="F50" s="78"/>
      <c r="G50" s="14"/>
      <c r="H50" s="14"/>
      <c r="I50" s="14"/>
      <c r="J50" s="14"/>
      <c r="K50" s="14"/>
      <c r="L50" s="78"/>
      <c r="M50" s="78"/>
      <c r="N50" s="14"/>
    </row>
    <row r="51" spans="1:14" ht="92.25" customHeight="1">
      <c r="A51" s="91" t="s">
        <v>183</v>
      </c>
      <c r="B51" s="92"/>
      <c r="C51" s="92"/>
      <c r="D51" s="17" t="s">
        <v>184</v>
      </c>
      <c r="E51" s="78">
        <v>863</v>
      </c>
      <c r="F51" s="78"/>
      <c r="G51" s="14"/>
      <c r="H51" s="14"/>
      <c r="I51" s="14"/>
      <c r="J51" s="14"/>
      <c r="K51" s="14"/>
      <c r="L51" s="78"/>
      <c r="M51" s="78"/>
      <c r="N51" s="14"/>
    </row>
    <row r="52" spans="1:14" ht="51" customHeight="1">
      <c r="A52" s="91" t="s">
        <v>185</v>
      </c>
      <c r="B52" s="92"/>
      <c r="C52" s="92"/>
      <c r="D52" s="14">
        <v>240</v>
      </c>
      <c r="E52" s="78">
        <v>400</v>
      </c>
      <c r="F52" s="78"/>
      <c r="G52" s="14"/>
      <c r="H52" s="14"/>
      <c r="I52" s="14"/>
      <c r="J52" s="14"/>
      <c r="K52" s="14"/>
      <c r="L52" s="78"/>
      <c r="M52" s="78"/>
      <c r="N52" s="14"/>
    </row>
    <row r="53" spans="1:14" ht="25.5" customHeight="1">
      <c r="A53" s="91" t="s">
        <v>186</v>
      </c>
      <c r="B53" s="92"/>
      <c r="C53" s="92"/>
      <c r="D53" s="14">
        <v>241</v>
      </c>
      <c r="E53" s="78">
        <v>410</v>
      </c>
      <c r="F53" s="78"/>
      <c r="G53" s="14"/>
      <c r="H53" s="14"/>
      <c r="I53" s="14"/>
      <c r="J53" s="14"/>
      <c r="K53" s="14"/>
      <c r="L53" s="78"/>
      <c r="M53" s="78"/>
      <c r="N53" s="14"/>
    </row>
    <row r="54" spans="1:14" ht="99.75" customHeight="1">
      <c r="A54" s="91" t="s">
        <v>187</v>
      </c>
      <c r="B54" s="92"/>
      <c r="C54" s="92"/>
      <c r="D54" s="17" t="s">
        <v>188</v>
      </c>
      <c r="E54" s="78">
        <v>417</v>
      </c>
      <c r="F54" s="78"/>
      <c r="G54" s="14"/>
      <c r="H54" s="14"/>
      <c r="I54" s="14"/>
      <c r="J54" s="14"/>
      <c r="K54" s="14"/>
      <c r="L54" s="78"/>
      <c r="M54" s="78"/>
      <c r="N54" s="14"/>
    </row>
    <row r="55" spans="1:14" ht="52.5" customHeight="1">
      <c r="A55" s="91" t="s">
        <v>189</v>
      </c>
      <c r="B55" s="92"/>
      <c r="C55" s="92"/>
      <c r="D55" s="14">
        <v>250</v>
      </c>
      <c r="E55" s="78">
        <v>200</v>
      </c>
      <c r="F55" s="78"/>
      <c r="G55" s="14"/>
      <c r="H55" s="14"/>
      <c r="I55" s="14"/>
      <c r="J55" s="14"/>
      <c r="K55" s="14"/>
      <c r="L55" s="78"/>
      <c r="M55" s="78"/>
      <c r="N55" s="14"/>
    </row>
    <row r="56" spans="1:14" ht="63" customHeight="1">
      <c r="A56" s="91" t="s">
        <v>190</v>
      </c>
      <c r="B56" s="92"/>
      <c r="C56" s="92"/>
      <c r="D56" s="14">
        <v>251</v>
      </c>
      <c r="E56" s="78">
        <v>240</v>
      </c>
      <c r="F56" s="78"/>
      <c r="G56" s="14"/>
      <c r="H56" s="14"/>
      <c r="I56" s="14"/>
      <c r="J56" s="14"/>
      <c r="K56" s="14"/>
      <c r="L56" s="78"/>
      <c r="M56" s="78"/>
      <c r="N56" s="14"/>
    </row>
    <row r="57" spans="1:14" ht="73.5" customHeight="1">
      <c r="A57" s="91" t="s">
        <v>191</v>
      </c>
      <c r="B57" s="92"/>
      <c r="C57" s="92"/>
      <c r="D57" s="17" t="s">
        <v>192</v>
      </c>
      <c r="E57" s="78">
        <v>241</v>
      </c>
      <c r="F57" s="78"/>
      <c r="G57" s="14"/>
      <c r="H57" s="14"/>
      <c r="I57" s="14"/>
      <c r="J57" s="14"/>
      <c r="K57" s="14"/>
      <c r="L57" s="78"/>
      <c r="M57" s="78"/>
      <c r="N57" s="14"/>
    </row>
    <row r="58" spans="1:14" ht="63.75" customHeight="1">
      <c r="A58" s="91" t="s">
        <v>193</v>
      </c>
      <c r="B58" s="92"/>
      <c r="C58" s="92"/>
      <c r="D58" s="17" t="s">
        <v>194</v>
      </c>
      <c r="E58" s="78">
        <v>242</v>
      </c>
      <c r="F58" s="78"/>
      <c r="G58" s="14"/>
      <c r="H58" s="14"/>
      <c r="I58" s="14"/>
      <c r="J58" s="14"/>
      <c r="K58" s="14"/>
      <c r="L58" s="78"/>
      <c r="M58" s="78"/>
      <c r="N58" s="14"/>
    </row>
    <row r="59" spans="1:14" ht="78.75" customHeight="1">
      <c r="A59" s="91" t="s">
        <v>195</v>
      </c>
      <c r="B59" s="92"/>
      <c r="C59" s="92"/>
      <c r="D59" s="17" t="s">
        <v>196</v>
      </c>
      <c r="E59" s="78">
        <v>243</v>
      </c>
      <c r="F59" s="78"/>
      <c r="G59" s="14">
        <f>SUM(H59:N59)</f>
        <v>3010500</v>
      </c>
      <c r="H59" s="14"/>
      <c r="I59" s="14">
        <v>3010500</v>
      </c>
      <c r="J59" s="14"/>
      <c r="K59" s="14"/>
      <c r="L59" s="78"/>
      <c r="M59" s="78"/>
      <c r="N59" s="14"/>
    </row>
    <row r="60" spans="1:14" ht="63.75" customHeight="1">
      <c r="A60" s="91" t="s">
        <v>197</v>
      </c>
      <c r="B60" s="92"/>
      <c r="C60" s="92"/>
      <c r="D60" s="17" t="s">
        <v>198</v>
      </c>
      <c r="E60" s="78">
        <v>244</v>
      </c>
      <c r="F60" s="78"/>
      <c r="G60" s="14">
        <f>H60+I60+J60+K60+L60</f>
        <v>2595626.6000000006</v>
      </c>
      <c r="H60" s="14">
        <f>1179638.61+270000+5000</f>
        <v>1454638.61</v>
      </c>
      <c r="I60" s="25">
        <v>939795</v>
      </c>
      <c r="J60" s="14"/>
      <c r="K60" s="14"/>
      <c r="L60" s="78">
        <v>201192.99</v>
      </c>
      <c r="M60" s="78"/>
      <c r="N60" s="14"/>
    </row>
    <row r="61" spans="1:14" ht="112.5" customHeight="1">
      <c r="A61" s="91" t="s">
        <v>199</v>
      </c>
      <c r="B61" s="92"/>
      <c r="C61" s="92"/>
      <c r="D61" s="17" t="s">
        <v>200</v>
      </c>
      <c r="E61" s="78">
        <v>245</v>
      </c>
      <c r="F61" s="78"/>
      <c r="G61" s="14"/>
      <c r="H61" s="14"/>
      <c r="I61" s="14"/>
      <c r="J61" s="14"/>
      <c r="K61" s="14"/>
      <c r="L61" s="78"/>
      <c r="M61" s="78"/>
      <c r="N61" s="14"/>
    </row>
    <row r="62" spans="1:14" ht="25.5" customHeight="1">
      <c r="A62" s="91" t="s">
        <v>201</v>
      </c>
      <c r="B62" s="92"/>
      <c r="C62" s="92"/>
      <c r="D62" s="14">
        <v>300</v>
      </c>
      <c r="E62" s="78">
        <v>500</v>
      </c>
      <c r="F62" s="78"/>
      <c r="G62" s="14"/>
      <c r="H62" s="14"/>
      <c r="I62" s="14"/>
      <c r="J62" s="14"/>
      <c r="K62" s="14"/>
      <c r="L62" s="78"/>
      <c r="M62" s="78"/>
      <c r="N62" s="14"/>
    </row>
    <row r="63" spans="1:14" ht="51.75" customHeight="1">
      <c r="A63" s="91" t="s">
        <v>202</v>
      </c>
      <c r="B63" s="92"/>
      <c r="C63" s="92"/>
      <c r="D63" s="14">
        <v>310</v>
      </c>
      <c r="E63" s="78">
        <v>510</v>
      </c>
      <c r="F63" s="78"/>
      <c r="G63" s="14"/>
      <c r="H63" s="14"/>
      <c r="I63" s="14"/>
      <c r="J63" s="14"/>
      <c r="K63" s="14"/>
      <c r="L63" s="78"/>
      <c r="M63" s="78"/>
      <c r="N63" s="14"/>
    </row>
    <row r="64" spans="1:14">
      <c r="A64" s="91" t="s">
        <v>203</v>
      </c>
      <c r="B64" s="92"/>
      <c r="C64" s="92"/>
      <c r="D64" s="14">
        <v>320</v>
      </c>
      <c r="E64" s="87" t="s">
        <v>120</v>
      </c>
      <c r="F64" s="78"/>
      <c r="G64" s="14"/>
      <c r="H64" s="14"/>
      <c r="I64" s="14"/>
      <c r="J64" s="14"/>
      <c r="K64" s="14"/>
      <c r="L64" s="78"/>
      <c r="M64" s="78"/>
      <c r="N64" s="14"/>
    </row>
    <row r="65" spans="1:14" ht="25.5" customHeight="1">
      <c r="A65" s="91" t="s">
        <v>204</v>
      </c>
      <c r="B65" s="92"/>
      <c r="C65" s="92"/>
      <c r="D65" s="14">
        <v>400</v>
      </c>
      <c r="E65" s="78">
        <v>600</v>
      </c>
      <c r="F65" s="78"/>
      <c r="G65" s="14"/>
      <c r="H65" s="14"/>
      <c r="I65" s="14"/>
      <c r="J65" s="14"/>
      <c r="K65" s="14"/>
      <c r="L65" s="78"/>
      <c r="M65" s="78"/>
      <c r="N65" s="14"/>
    </row>
    <row r="66" spans="1:14" ht="50.25" customHeight="1">
      <c r="A66" s="91" t="s">
        <v>205</v>
      </c>
      <c r="B66" s="92"/>
      <c r="C66" s="92"/>
      <c r="D66" s="14">
        <v>410</v>
      </c>
      <c r="E66" s="78">
        <v>610</v>
      </c>
      <c r="F66" s="78"/>
      <c r="G66" s="14"/>
      <c r="H66" s="14"/>
      <c r="I66" s="14"/>
      <c r="J66" s="14"/>
      <c r="K66" s="14"/>
      <c r="L66" s="78"/>
      <c r="M66" s="78"/>
      <c r="N66" s="14"/>
    </row>
    <row r="67" spans="1:14">
      <c r="A67" s="91" t="s">
        <v>206</v>
      </c>
      <c r="B67" s="92"/>
      <c r="C67" s="92"/>
      <c r="D67" s="14">
        <v>420</v>
      </c>
      <c r="E67" s="87" t="s">
        <v>120</v>
      </c>
      <c r="F67" s="78"/>
      <c r="G67" s="14"/>
      <c r="H67" s="14"/>
      <c r="I67" s="14"/>
      <c r="J67" s="14"/>
      <c r="K67" s="14"/>
      <c r="L67" s="78"/>
      <c r="M67" s="78"/>
      <c r="N67" s="14"/>
    </row>
    <row r="68" spans="1:14" ht="24.75" customHeight="1">
      <c r="A68" s="91" t="s">
        <v>207</v>
      </c>
      <c r="B68" s="92"/>
      <c r="C68" s="92"/>
      <c r="D68" s="14">
        <v>500</v>
      </c>
      <c r="E68" s="87" t="s">
        <v>120</v>
      </c>
      <c r="F68" s="78"/>
      <c r="G68" s="14">
        <v>5.88</v>
      </c>
      <c r="H68" s="14">
        <v>5.88</v>
      </c>
      <c r="I68" s="14"/>
      <c r="J68" s="14"/>
      <c r="K68" s="14"/>
      <c r="L68" s="78">
        <v>1192.99</v>
      </c>
      <c r="M68" s="78"/>
      <c r="N68" s="14"/>
    </row>
    <row r="69" spans="1:14" ht="27" customHeight="1">
      <c r="A69" s="91" t="s">
        <v>208</v>
      </c>
      <c r="B69" s="92"/>
      <c r="C69" s="92"/>
      <c r="D69" s="14">
        <v>600</v>
      </c>
      <c r="E69" s="87" t="s">
        <v>120</v>
      </c>
      <c r="F69" s="78"/>
      <c r="G69" s="14"/>
      <c r="H69" s="14"/>
      <c r="I69" s="14"/>
      <c r="J69" s="14"/>
      <c r="K69" s="14"/>
      <c r="L69" s="78"/>
      <c r="M69" s="78"/>
      <c r="N69" s="14"/>
    </row>
    <row r="70" spans="1:14">
      <c r="A70" s="92"/>
      <c r="B70" s="92"/>
      <c r="C70" s="92"/>
      <c r="D70" s="14"/>
      <c r="E70" s="78"/>
      <c r="F70" s="78"/>
      <c r="G70" s="14"/>
      <c r="H70" s="14"/>
      <c r="I70" s="14"/>
      <c r="J70" s="14"/>
      <c r="K70" s="14"/>
      <c r="L70" s="78"/>
      <c r="M70" s="78"/>
      <c r="N70" s="14"/>
    </row>
    <row r="90" spans="1:14" ht="15" customHeight="1">
      <c r="A90" s="79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</sheetData>
  <mergeCells count="209">
    <mergeCell ref="A90:N90"/>
    <mergeCell ref="A69:C69"/>
    <mergeCell ref="E69:F69"/>
    <mergeCell ref="L69:M69"/>
    <mergeCell ref="A70:C70"/>
    <mergeCell ref="E70:F70"/>
    <mergeCell ref="L70:M70"/>
    <mergeCell ref="A67:C67"/>
    <mergeCell ref="E67:F67"/>
    <mergeCell ref="L67:M67"/>
    <mergeCell ref="A68:C68"/>
    <mergeCell ref="E68:F68"/>
    <mergeCell ref="L68:M68"/>
    <mergeCell ref="A65:C65"/>
    <mergeCell ref="E65:F65"/>
    <mergeCell ref="L65:M65"/>
    <mergeCell ref="A66:C66"/>
    <mergeCell ref="E66:F66"/>
    <mergeCell ref="L66:M66"/>
    <mergeCell ref="A63:C63"/>
    <mergeCell ref="E63:F63"/>
    <mergeCell ref="L63:M63"/>
    <mergeCell ref="A64:C64"/>
    <mergeCell ref="E64:F64"/>
    <mergeCell ref="L64:M64"/>
    <mergeCell ref="A61:C61"/>
    <mergeCell ref="E61:F61"/>
    <mergeCell ref="L61:M61"/>
    <mergeCell ref="A62:C62"/>
    <mergeCell ref="E62:F62"/>
    <mergeCell ref="L62:M62"/>
    <mergeCell ref="A59:C59"/>
    <mergeCell ref="E59:F59"/>
    <mergeCell ref="L59:M59"/>
    <mergeCell ref="A60:C60"/>
    <mergeCell ref="E60:F60"/>
    <mergeCell ref="L60:M60"/>
    <mergeCell ref="A57:C57"/>
    <mergeCell ref="E57:F57"/>
    <mergeCell ref="L57:M57"/>
    <mergeCell ref="A58:C58"/>
    <mergeCell ref="E58:F58"/>
    <mergeCell ref="L58:M58"/>
    <mergeCell ref="A55:C55"/>
    <mergeCell ref="E55:F55"/>
    <mergeCell ref="L55:M55"/>
    <mergeCell ref="A56:C56"/>
    <mergeCell ref="E56:F56"/>
    <mergeCell ref="L56:M56"/>
    <mergeCell ref="A53:C53"/>
    <mergeCell ref="E53:F53"/>
    <mergeCell ref="L53:M53"/>
    <mergeCell ref="A54:C54"/>
    <mergeCell ref="E54:F54"/>
    <mergeCell ref="L54:M54"/>
    <mergeCell ref="A51:C51"/>
    <mergeCell ref="E51:F51"/>
    <mergeCell ref="L51:M51"/>
    <mergeCell ref="A52:C52"/>
    <mergeCell ref="E52:F52"/>
    <mergeCell ref="L52:M52"/>
    <mergeCell ref="A49:C49"/>
    <mergeCell ref="E49:F49"/>
    <mergeCell ref="L49:M49"/>
    <mergeCell ref="A50:C50"/>
    <mergeCell ref="E50:F50"/>
    <mergeCell ref="L50:M50"/>
    <mergeCell ref="A47:C47"/>
    <mergeCell ref="E47:F47"/>
    <mergeCell ref="L47:M47"/>
    <mergeCell ref="A48:C48"/>
    <mergeCell ref="E48:F48"/>
    <mergeCell ref="L48:M48"/>
    <mergeCell ref="A45:C45"/>
    <mergeCell ref="E45:F45"/>
    <mergeCell ref="L45:M45"/>
    <mergeCell ref="A46:C46"/>
    <mergeCell ref="E46:F46"/>
    <mergeCell ref="L46:M46"/>
    <mergeCell ref="A43:C43"/>
    <mergeCell ref="E43:F43"/>
    <mergeCell ref="L43:M43"/>
    <mergeCell ref="A44:C44"/>
    <mergeCell ref="E44:F44"/>
    <mergeCell ref="L44:M44"/>
    <mergeCell ref="A41:C41"/>
    <mergeCell ref="E41:F41"/>
    <mergeCell ref="L41:M41"/>
    <mergeCell ref="A42:C42"/>
    <mergeCell ref="E42:F42"/>
    <mergeCell ref="L42:M42"/>
    <mergeCell ref="A39:C39"/>
    <mergeCell ref="E39:F39"/>
    <mergeCell ref="L39:M39"/>
    <mergeCell ref="A40:C40"/>
    <mergeCell ref="E40:F40"/>
    <mergeCell ref="L40:M40"/>
    <mergeCell ref="A37:C37"/>
    <mergeCell ref="E37:F37"/>
    <mergeCell ref="L37:M37"/>
    <mergeCell ref="A38:C38"/>
    <mergeCell ref="E38:F38"/>
    <mergeCell ref="L38:M38"/>
    <mergeCell ref="A35:C35"/>
    <mergeCell ref="E35:F35"/>
    <mergeCell ref="L35:M35"/>
    <mergeCell ref="A36:C36"/>
    <mergeCell ref="E36:F36"/>
    <mergeCell ref="L36:M36"/>
    <mergeCell ref="A33:C33"/>
    <mergeCell ref="E33:F33"/>
    <mergeCell ref="L33:M33"/>
    <mergeCell ref="A34:C34"/>
    <mergeCell ref="E34:F34"/>
    <mergeCell ref="L34:M34"/>
    <mergeCell ref="A31:C31"/>
    <mergeCell ref="E31:F31"/>
    <mergeCell ref="L31:M31"/>
    <mergeCell ref="A32:C32"/>
    <mergeCell ref="E32:F32"/>
    <mergeCell ref="L32:M32"/>
    <mergeCell ref="A29:C29"/>
    <mergeCell ref="E29:F29"/>
    <mergeCell ref="L29:M29"/>
    <mergeCell ref="A30:C30"/>
    <mergeCell ref="E30:F30"/>
    <mergeCell ref="L30:M30"/>
    <mergeCell ref="A27:C27"/>
    <mergeCell ref="E27:F27"/>
    <mergeCell ref="L27:M27"/>
    <mergeCell ref="A28:C28"/>
    <mergeCell ref="E28:F28"/>
    <mergeCell ref="L28:M28"/>
    <mergeCell ref="A25:C25"/>
    <mergeCell ref="E25:F25"/>
    <mergeCell ref="L25:M25"/>
    <mergeCell ref="A26:C26"/>
    <mergeCell ref="E26:F26"/>
    <mergeCell ref="L26:M26"/>
    <mergeCell ref="A23:C23"/>
    <mergeCell ref="E23:F23"/>
    <mergeCell ref="L23:M23"/>
    <mergeCell ref="A24:C24"/>
    <mergeCell ref="E24:F24"/>
    <mergeCell ref="L24:M24"/>
    <mergeCell ref="A21:C21"/>
    <mergeCell ref="E21:F21"/>
    <mergeCell ref="L21:M21"/>
    <mergeCell ref="A22:C22"/>
    <mergeCell ref="E22:F22"/>
    <mergeCell ref="L22:M22"/>
    <mergeCell ref="A19:C19"/>
    <mergeCell ref="E19:F19"/>
    <mergeCell ref="L19:M19"/>
    <mergeCell ref="A20:C20"/>
    <mergeCell ref="E20:F20"/>
    <mergeCell ref="L20:M20"/>
    <mergeCell ref="A17:C17"/>
    <mergeCell ref="E17:F17"/>
    <mergeCell ref="L17:M17"/>
    <mergeCell ref="A18:C18"/>
    <mergeCell ref="E18:F18"/>
    <mergeCell ref="L18:M18"/>
    <mergeCell ref="A15:C15"/>
    <mergeCell ref="E15:F15"/>
    <mergeCell ref="L15:M15"/>
    <mergeCell ref="A16:C16"/>
    <mergeCell ref="E16:F16"/>
    <mergeCell ref="L16:M16"/>
    <mergeCell ref="A13:C13"/>
    <mergeCell ref="E13:F13"/>
    <mergeCell ref="L13:M13"/>
    <mergeCell ref="A14:C14"/>
    <mergeCell ref="E14:F14"/>
    <mergeCell ref="L14:M14"/>
    <mergeCell ref="A11:C11"/>
    <mergeCell ref="E11:F11"/>
    <mergeCell ref="L11:M11"/>
    <mergeCell ref="A12:C12"/>
    <mergeCell ref="E12:F12"/>
    <mergeCell ref="L12:M12"/>
    <mergeCell ref="A9:C9"/>
    <mergeCell ref="E9:F9"/>
    <mergeCell ref="L9:M9"/>
    <mergeCell ref="A10:C10"/>
    <mergeCell ref="E10:F10"/>
    <mergeCell ref="L10:M10"/>
    <mergeCell ref="A7:C7"/>
    <mergeCell ref="E7:F7"/>
    <mergeCell ref="L7:M7"/>
    <mergeCell ref="A8:C8"/>
    <mergeCell ref="E8:F8"/>
    <mergeCell ref="L8:M8"/>
    <mergeCell ref="J4:J5"/>
    <mergeCell ref="K4:K5"/>
    <mergeCell ref="L5:M5"/>
    <mergeCell ref="A6:C6"/>
    <mergeCell ref="E6:F6"/>
    <mergeCell ref="L6:M6"/>
    <mergeCell ref="A1:N1"/>
    <mergeCell ref="A2:C5"/>
    <mergeCell ref="D2:D5"/>
    <mergeCell ref="E2:F5"/>
    <mergeCell ref="G2:N2"/>
    <mergeCell ref="G3:G5"/>
    <mergeCell ref="H3:N3"/>
    <mergeCell ref="H4:H5"/>
    <mergeCell ref="L4:N4"/>
    <mergeCell ref="I4:I5"/>
  </mergeCells>
  <phoneticPr fontId="0" type="noConversion"/>
  <pageMargins left="0" right="0" top="0" bottom="0" header="0" footer="0"/>
  <pageSetup paperSize="9" scale="78" fitToWidth="3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workbookViewId="0">
      <selection activeCell="F7" sqref="F7"/>
    </sheetView>
  </sheetViews>
  <sheetFormatPr defaultRowHeight="12.75"/>
  <cols>
    <col min="4" max="4" width="10.5703125" customWidth="1"/>
    <col min="6" max="6" width="11.140625" customWidth="1"/>
    <col min="9" max="9" width="14" customWidth="1"/>
  </cols>
  <sheetData>
    <row r="1" spans="1:14" ht="51" customHeight="1">
      <c r="A1" s="79" t="s">
        <v>209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42.75" customHeight="1">
      <c r="A2" s="94" t="s">
        <v>36</v>
      </c>
      <c r="B2" s="94"/>
      <c r="C2" s="94"/>
      <c r="D2" s="95" t="s">
        <v>109</v>
      </c>
      <c r="E2" s="94" t="s">
        <v>210</v>
      </c>
      <c r="F2" s="76" t="s">
        <v>211</v>
      </c>
      <c r="G2" s="76"/>
      <c r="H2" s="76"/>
      <c r="I2" s="76"/>
      <c r="J2" s="76"/>
      <c r="K2" s="76"/>
      <c r="L2" s="76"/>
      <c r="M2" s="76"/>
      <c r="N2" s="76"/>
    </row>
    <row r="3" spans="1:14">
      <c r="A3" s="70"/>
      <c r="B3" s="70"/>
      <c r="C3" s="70"/>
      <c r="D3" s="96"/>
      <c r="E3" s="70"/>
      <c r="F3" s="77" t="s">
        <v>212</v>
      </c>
      <c r="G3" s="77"/>
      <c r="H3" s="77"/>
      <c r="I3" s="77" t="s">
        <v>41</v>
      </c>
      <c r="J3" s="77"/>
      <c r="K3" s="77"/>
      <c r="L3" s="77"/>
      <c r="M3" s="77"/>
      <c r="N3" s="77"/>
    </row>
    <row r="4" spans="1:14" ht="99.75" customHeight="1">
      <c r="A4" s="70"/>
      <c r="B4" s="70"/>
      <c r="C4" s="70"/>
      <c r="D4" s="96"/>
      <c r="E4" s="70"/>
      <c r="F4" s="70"/>
      <c r="G4" s="70"/>
      <c r="H4" s="70"/>
      <c r="I4" s="76" t="s">
        <v>216</v>
      </c>
      <c r="J4" s="76"/>
      <c r="K4" s="76"/>
      <c r="L4" s="76" t="s">
        <v>217</v>
      </c>
      <c r="M4" s="76"/>
      <c r="N4" s="76"/>
    </row>
    <row r="5" spans="1:14" ht="102">
      <c r="A5" s="70"/>
      <c r="B5" s="70"/>
      <c r="C5" s="70"/>
      <c r="D5" s="97"/>
      <c r="E5" s="70"/>
      <c r="F5" s="18" t="s">
        <v>302</v>
      </c>
      <c r="G5" s="18" t="s">
        <v>303</v>
      </c>
      <c r="H5" s="18" t="s">
        <v>304</v>
      </c>
      <c r="I5" s="18" t="s">
        <v>302</v>
      </c>
      <c r="J5" s="18" t="s">
        <v>303</v>
      </c>
      <c r="K5" s="18" t="s">
        <v>304</v>
      </c>
      <c r="L5" s="18" t="s">
        <v>213</v>
      </c>
      <c r="M5" s="18" t="s">
        <v>214</v>
      </c>
      <c r="N5" s="18" t="s">
        <v>215</v>
      </c>
    </row>
    <row r="6" spans="1:14">
      <c r="A6" s="78">
        <v>1</v>
      </c>
      <c r="B6" s="78"/>
      <c r="C6" s="78"/>
      <c r="D6" s="1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</row>
    <row r="7" spans="1:14" ht="39.75" customHeight="1">
      <c r="A7" s="91" t="s">
        <v>218</v>
      </c>
      <c r="B7" s="92"/>
      <c r="C7" s="92"/>
      <c r="D7" s="20" t="s">
        <v>220</v>
      </c>
      <c r="E7" s="17" t="s">
        <v>120</v>
      </c>
      <c r="F7" s="25">
        <v>5555742.5</v>
      </c>
      <c r="G7" s="14">
        <v>1800829.1</v>
      </c>
      <c r="H7" s="14">
        <v>1360700</v>
      </c>
      <c r="I7" s="14">
        <f>F7</f>
        <v>5555742.5</v>
      </c>
      <c r="J7" s="14">
        <f>G7</f>
        <v>1800829.1</v>
      </c>
      <c r="K7" s="14">
        <f>H7</f>
        <v>1360700</v>
      </c>
      <c r="L7" s="14"/>
      <c r="M7" s="14"/>
      <c r="N7" s="14"/>
    </row>
    <row r="8" spans="1:14" ht="63.75" customHeight="1">
      <c r="A8" s="91" t="s">
        <v>219</v>
      </c>
      <c r="B8" s="92"/>
      <c r="C8" s="92"/>
      <c r="D8" s="20" t="s">
        <v>221</v>
      </c>
      <c r="E8" s="17" t="s">
        <v>120</v>
      </c>
      <c r="F8" s="14"/>
      <c r="G8" s="14"/>
      <c r="H8" s="14"/>
      <c r="I8" s="14">
        <f>F8</f>
        <v>0</v>
      </c>
      <c r="J8" s="14"/>
      <c r="K8" s="14"/>
      <c r="L8" s="14"/>
      <c r="M8" s="14"/>
      <c r="N8" s="14"/>
    </row>
    <row r="9" spans="1:14">
      <c r="A9" s="91" t="s">
        <v>39</v>
      </c>
      <c r="B9" s="92"/>
      <c r="C9" s="92"/>
      <c r="D9" s="20" t="s">
        <v>120</v>
      </c>
      <c r="E9" s="17" t="s">
        <v>120</v>
      </c>
      <c r="F9" s="14"/>
      <c r="G9" s="14"/>
      <c r="H9" s="14"/>
      <c r="I9" s="14"/>
      <c r="J9" s="14"/>
      <c r="K9" s="14"/>
      <c r="L9" s="14"/>
      <c r="M9" s="14"/>
      <c r="N9" s="14"/>
    </row>
    <row r="10" spans="1:14">
      <c r="A10" s="91" t="s">
        <v>222</v>
      </c>
      <c r="B10" s="92"/>
      <c r="C10" s="92"/>
      <c r="D10" s="20" t="s">
        <v>224</v>
      </c>
      <c r="E10" s="17" t="s">
        <v>120</v>
      </c>
      <c r="F10" s="14"/>
      <c r="G10" s="14"/>
      <c r="H10" s="14"/>
      <c r="I10" s="14"/>
      <c r="J10" s="14"/>
      <c r="K10" s="14"/>
      <c r="L10" s="14"/>
      <c r="M10" s="14"/>
      <c r="N10" s="14"/>
    </row>
    <row r="11" spans="1:14">
      <c r="A11" s="91" t="s">
        <v>223</v>
      </c>
      <c r="B11" s="92"/>
      <c r="C11" s="92"/>
      <c r="D11" s="20" t="s">
        <v>225</v>
      </c>
      <c r="E11" s="17" t="s">
        <v>120</v>
      </c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7" customHeight="1">
      <c r="A12" s="91" t="s">
        <v>226</v>
      </c>
      <c r="B12" s="92"/>
      <c r="C12" s="92"/>
      <c r="D12" s="20" t="s">
        <v>227</v>
      </c>
      <c r="E12" s="14"/>
      <c r="F12" s="14">
        <f>F7-F8</f>
        <v>5555742.5</v>
      </c>
      <c r="G12" s="14">
        <f>G7</f>
        <v>1800829.1</v>
      </c>
      <c r="H12" s="14">
        <f>H7</f>
        <v>1360700</v>
      </c>
      <c r="I12" s="14">
        <f>I7-I8</f>
        <v>5555742.5</v>
      </c>
      <c r="J12" s="14">
        <f>J7</f>
        <v>1800829.1</v>
      </c>
      <c r="K12" s="14">
        <f>K7</f>
        <v>1360700</v>
      </c>
      <c r="L12" s="14"/>
      <c r="M12" s="14"/>
      <c r="N12" s="14"/>
    </row>
    <row r="13" spans="1:14">
      <c r="A13" s="91" t="s">
        <v>39</v>
      </c>
      <c r="B13" s="92"/>
      <c r="C13" s="92"/>
      <c r="D13" s="20" t="s">
        <v>120</v>
      </c>
      <c r="E13" s="17"/>
      <c r="F13" s="14"/>
      <c r="G13" s="14"/>
      <c r="H13" s="14"/>
      <c r="I13" s="14"/>
      <c r="J13" s="14"/>
      <c r="K13" s="14"/>
      <c r="L13" s="14"/>
      <c r="M13" s="14"/>
      <c r="N13" s="14"/>
    </row>
    <row r="14" spans="1:14">
      <c r="A14" s="91" t="s">
        <v>222</v>
      </c>
      <c r="B14" s="92"/>
      <c r="C14" s="92"/>
      <c r="D14" s="20" t="s">
        <v>228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>
      <c r="A15" s="91" t="s">
        <v>223</v>
      </c>
      <c r="B15" s="92"/>
      <c r="C15" s="92"/>
      <c r="D15" s="20" t="s">
        <v>229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</row>
  </sheetData>
  <mergeCells count="19">
    <mergeCell ref="A11:C11"/>
    <mergeCell ref="A12:C12"/>
    <mergeCell ref="A13:C13"/>
    <mergeCell ref="A14:C14"/>
    <mergeCell ref="A15:C15"/>
    <mergeCell ref="A10:C10"/>
    <mergeCell ref="A1:N1"/>
    <mergeCell ref="F2:N2"/>
    <mergeCell ref="I3:N3"/>
    <mergeCell ref="F3:H4"/>
    <mergeCell ref="I4:K4"/>
    <mergeCell ref="L4:N4"/>
    <mergeCell ref="A2:C5"/>
    <mergeCell ref="D2:D5"/>
    <mergeCell ref="E2:E5"/>
    <mergeCell ref="A6:C6"/>
    <mergeCell ref="A7:C7"/>
    <mergeCell ref="A8:C8"/>
    <mergeCell ref="A9:C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activeCell="I8" sqref="I8:M8"/>
    </sheetView>
  </sheetViews>
  <sheetFormatPr defaultRowHeight="12.75"/>
  <sheetData>
    <row r="1" spans="1:14" ht="91.5" customHeight="1">
      <c r="A1" s="98" t="s">
        <v>230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26.25" customHeight="1">
      <c r="A2" s="77" t="s">
        <v>36</v>
      </c>
      <c r="B2" s="77"/>
      <c r="C2" s="77"/>
      <c r="D2" s="77"/>
      <c r="E2" s="77"/>
      <c r="F2" s="77"/>
      <c r="G2" s="77" t="s">
        <v>109</v>
      </c>
      <c r="H2" s="77"/>
      <c r="I2" s="76" t="s">
        <v>231</v>
      </c>
      <c r="J2" s="76"/>
      <c r="K2" s="76"/>
      <c r="L2" s="76"/>
      <c r="M2" s="76"/>
    </row>
    <row r="3" spans="1:14">
      <c r="A3" s="78">
        <v>1</v>
      </c>
      <c r="B3" s="78"/>
      <c r="C3" s="78"/>
      <c r="D3" s="78"/>
      <c r="E3" s="78"/>
      <c r="F3" s="78"/>
      <c r="G3" s="78">
        <v>2</v>
      </c>
      <c r="H3" s="78"/>
      <c r="I3" s="78">
        <v>3</v>
      </c>
      <c r="J3" s="78"/>
      <c r="K3" s="78"/>
      <c r="L3" s="78"/>
      <c r="M3" s="78"/>
    </row>
    <row r="4" spans="1:14">
      <c r="A4" s="99" t="s">
        <v>207</v>
      </c>
      <c r="B4" s="100"/>
      <c r="C4" s="100"/>
      <c r="D4" s="100"/>
      <c r="E4" s="100"/>
      <c r="F4" s="100"/>
      <c r="G4" s="101" t="s">
        <v>234</v>
      </c>
      <c r="H4" s="102"/>
      <c r="I4" s="78">
        <v>1192.99</v>
      </c>
      <c r="J4" s="78"/>
      <c r="K4" s="78"/>
      <c r="L4" s="78"/>
      <c r="M4" s="78"/>
    </row>
    <row r="5" spans="1:14">
      <c r="A5" s="99" t="s">
        <v>208</v>
      </c>
      <c r="B5" s="100"/>
      <c r="C5" s="100"/>
      <c r="D5" s="100"/>
      <c r="E5" s="100"/>
      <c r="F5" s="100"/>
      <c r="G5" s="101" t="s">
        <v>235</v>
      </c>
      <c r="H5" s="102"/>
      <c r="I5" s="78"/>
      <c r="J5" s="78"/>
      <c r="K5" s="78"/>
      <c r="L5" s="78"/>
      <c r="M5" s="78"/>
    </row>
    <row r="6" spans="1:14">
      <c r="A6" s="99" t="s">
        <v>232</v>
      </c>
      <c r="B6" s="100"/>
      <c r="C6" s="100"/>
      <c r="D6" s="100"/>
      <c r="E6" s="100"/>
      <c r="F6" s="100"/>
      <c r="G6" s="101" t="s">
        <v>236</v>
      </c>
      <c r="H6" s="102"/>
      <c r="I6" s="78">
        <f>'Раздел 6'!F7</f>
        <v>15142526.609999999</v>
      </c>
      <c r="J6" s="78"/>
      <c r="K6" s="78"/>
      <c r="L6" s="78"/>
      <c r="M6" s="78"/>
    </row>
    <row r="7" spans="1:14">
      <c r="A7" s="99"/>
      <c r="B7" s="100"/>
      <c r="C7" s="100"/>
      <c r="D7" s="100"/>
      <c r="E7" s="100"/>
      <c r="F7" s="100"/>
      <c r="G7" s="101"/>
      <c r="H7" s="102"/>
      <c r="I7" s="78"/>
      <c r="J7" s="78"/>
      <c r="K7" s="78"/>
      <c r="L7" s="78"/>
      <c r="M7" s="78"/>
    </row>
    <row r="8" spans="1:14">
      <c r="A8" s="99" t="s">
        <v>233</v>
      </c>
      <c r="B8" s="100"/>
      <c r="C8" s="100"/>
      <c r="D8" s="100"/>
      <c r="E8" s="100"/>
      <c r="F8" s="100"/>
      <c r="G8" s="101" t="s">
        <v>237</v>
      </c>
      <c r="H8" s="102"/>
      <c r="I8" s="78">
        <f>I6+I4</f>
        <v>15143719.6</v>
      </c>
      <c r="J8" s="78"/>
      <c r="K8" s="78"/>
      <c r="L8" s="78"/>
      <c r="M8" s="78"/>
    </row>
    <row r="9" spans="1:14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</row>
    <row r="10" spans="1:14">
      <c r="B10" s="4"/>
    </row>
    <row r="11" spans="1:14" ht="15.75">
      <c r="A11" s="32" t="s">
        <v>238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3" spans="1:14" ht="12.75" customHeight="1">
      <c r="A13" s="77" t="s">
        <v>36</v>
      </c>
      <c r="B13" s="77"/>
      <c r="C13" s="77"/>
      <c r="D13" s="77"/>
      <c r="E13" s="77"/>
      <c r="F13" s="77"/>
      <c r="G13" s="77" t="s">
        <v>109</v>
      </c>
      <c r="H13" s="77"/>
      <c r="I13" s="76" t="s">
        <v>37</v>
      </c>
      <c r="J13" s="76"/>
      <c r="K13" s="76"/>
      <c r="L13" s="76"/>
      <c r="M13" s="76"/>
    </row>
    <row r="14" spans="1:14">
      <c r="A14" s="78">
        <v>1</v>
      </c>
      <c r="B14" s="78"/>
      <c r="C14" s="78"/>
      <c r="D14" s="78"/>
      <c r="E14" s="78"/>
      <c r="F14" s="78"/>
      <c r="G14" s="78">
        <v>2</v>
      </c>
      <c r="H14" s="78"/>
      <c r="I14" s="78">
        <v>3</v>
      </c>
      <c r="J14" s="78"/>
      <c r="K14" s="78"/>
      <c r="L14" s="78"/>
      <c r="M14" s="78"/>
    </row>
    <row r="15" spans="1:14">
      <c r="A15" s="99" t="s">
        <v>239</v>
      </c>
      <c r="B15" s="100"/>
      <c r="C15" s="100"/>
      <c r="D15" s="100"/>
      <c r="E15" s="100"/>
      <c r="F15" s="100"/>
      <c r="G15" s="101" t="s">
        <v>234</v>
      </c>
      <c r="H15" s="102"/>
      <c r="I15" s="78"/>
      <c r="J15" s="78"/>
      <c r="K15" s="78"/>
      <c r="L15" s="78"/>
      <c r="M15" s="78"/>
    </row>
    <row r="16" spans="1:14" ht="41.25" customHeight="1">
      <c r="A16" s="84" t="s">
        <v>240</v>
      </c>
      <c r="B16" s="85"/>
      <c r="C16" s="85"/>
      <c r="D16" s="85"/>
      <c r="E16" s="85"/>
      <c r="F16" s="86"/>
      <c r="G16" s="101" t="s">
        <v>235</v>
      </c>
      <c r="H16" s="102"/>
      <c r="I16" s="78"/>
      <c r="J16" s="78"/>
      <c r="K16" s="78"/>
      <c r="L16" s="78"/>
      <c r="M16" s="78"/>
    </row>
  </sheetData>
  <mergeCells count="38">
    <mergeCell ref="A15:F15"/>
    <mergeCell ref="G15:H15"/>
    <mergeCell ref="I15:M15"/>
    <mergeCell ref="A16:F16"/>
    <mergeCell ref="G16:H16"/>
    <mergeCell ref="I16:M16"/>
    <mergeCell ref="A11:N11"/>
    <mergeCell ref="A13:F13"/>
    <mergeCell ref="G13:H13"/>
    <mergeCell ref="I13:M13"/>
    <mergeCell ref="A14:F14"/>
    <mergeCell ref="G14:H14"/>
    <mergeCell ref="I14:M14"/>
    <mergeCell ref="A8:F8"/>
    <mergeCell ref="G8:H8"/>
    <mergeCell ref="I8:M8"/>
    <mergeCell ref="A9:F9"/>
    <mergeCell ref="G9:H9"/>
    <mergeCell ref="I9:M9"/>
    <mergeCell ref="A6:F6"/>
    <mergeCell ref="G6:H6"/>
    <mergeCell ref="I6:M6"/>
    <mergeCell ref="A7:F7"/>
    <mergeCell ref="G7:H7"/>
    <mergeCell ref="I7:M7"/>
    <mergeCell ref="A4:F4"/>
    <mergeCell ref="G4:H4"/>
    <mergeCell ref="I4:M4"/>
    <mergeCell ref="A5:F5"/>
    <mergeCell ref="G5:H5"/>
    <mergeCell ref="I5:M5"/>
    <mergeCell ref="A1:N1"/>
    <mergeCell ref="A2:F2"/>
    <mergeCell ref="G2:H2"/>
    <mergeCell ref="I2:M2"/>
    <mergeCell ref="A3:F3"/>
    <mergeCell ref="G3:H3"/>
    <mergeCell ref="I3:M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6"/>
  <sheetViews>
    <sheetView tabSelected="1" workbookViewId="0">
      <selection activeCell="H45" sqref="H45"/>
    </sheetView>
  </sheetViews>
  <sheetFormatPr defaultRowHeight="12.75"/>
  <cols>
    <col min="4" max="4" width="6.5703125" customWidth="1"/>
    <col min="5" max="5" width="9.140625" customWidth="1"/>
    <col min="6" max="6" width="12.140625" customWidth="1"/>
    <col min="7" max="7" width="13.85546875" customWidth="1"/>
    <col min="8" max="8" width="13.42578125" customWidth="1"/>
    <col min="9" max="9" width="10.140625" customWidth="1"/>
    <col min="10" max="10" width="10" customWidth="1"/>
    <col min="12" max="12" width="7.85546875" customWidth="1"/>
    <col min="14" max="14" width="6.28515625" customWidth="1"/>
  </cols>
  <sheetData>
    <row r="1" spans="1:14" ht="66" customHeight="1">
      <c r="A1" s="98" t="s">
        <v>305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24.75" customHeight="1">
      <c r="A2" s="77" t="s">
        <v>36</v>
      </c>
      <c r="B2" s="77"/>
      <c r="C2" s="77"/>
      <c r="D2" s="77"/>
      <c r="E2" s="76" t="s">
        <v>241</v>
      </c>
      <c r="F2" s="76" t="s">
        <v>111</v>
      </c>
      <c r="G2" s="76"/>
      <c r="H2" s="76"/>
      <c r="I2" s="76"/>
      <c r="J2" s="76"/>
      <c r="K2" s="76"/>
      <c r="L2" s="76"/>
      <c r="M2" s="76"/>
      <c r="N2" s="76"/>
    </row>
    <row r="3" spans="1:14">
      <c r="A3" s="72"/>
      <c r="B3" s="72"/>
      <c r="C3" s="72"/>
      <c r="D3" s="72"/>
      <c r="E3" s="103"/>
      <c r="F3" s="76" t="s">
        <v>112</v>
      </c>
      <c r="G3" s="77" t="s">
        <v>41</v>
      </c>
      <c r="H3" s="77"/>
      <c r="I3" s="77"/>
      <c r="J3" s="77"/>
      <c r="K3" s="77"/>
      <c r="L3" s="77"/>
      <c r="M3" s="77"/>
      <c r="N3" s="77"/>
    </row>
    <row r="4" spans="1:14" ht="138" customHeight="1">
      <c r="A4" s="72"/>
      <c r="B4" s="72"/>
      <c r="C4" s="72"/>
      <c r="D4" s="72"/>
      <c r="E4" s="103"/>
      <c r="F4" s="76"/>
      <c r="G4" s="76" t="s">
        <v>113</v>
      </c>
      <c r="H4" s="76" t="s">
        <v>114</v>
      </c>
      <c r="I4" s="76" t="s">
        <v>115</v>
      </c>
      <c r="J4" s="76" t="s">
        <v>116</v>
      </c>
      <c r="K4" s="76" t="s">
        <v>117</v>
      </c>
      <c r="L4" s="76"/>
      <c r="M4" s="76"/>
      <c r="N4" s="76"/>
    </row>
    <row r="5" spans="1:14" ht="18.75" customHeight="1">
      <c r="A5" s="72"/>
      <c r="B5" s="72"/>
      <c r="C5" s="72"/>
      <c r="D5" s="72"/>
      <c r="E5" s="103"/>
      <c r="F5" s="103"/>
      <c r="G5" s="103"/>
      <c r="H5" s="103"/>
      <c r="I5" s="103"/>
      <c r="J5" s="103"/>
      <c r="K5" s="77" t="s">
        <v>112</v>
      </c>
      <c r="L5" s="77"/>
      <c r="M5" s="94" t="s">
        <v>242</v>
      </c>
      <c r="N5" s="94"/>
    </row>
    <row r="6" spans="1:14">
      <c r="A6" s="78">
        <v>1</v>
      </c>
      <c r="B6" s="78"/>
      <c r="C6" s="78"/>
      <c r="D6" s="78"/>
      <c r="E6" s="14">
        <v>2</v>
      </c>
      <c r="F6" s="14">
        <v>3</v>
      </c>
      <c r="G6" s="14">
        <v>4</v>
      </c>
      <c r="H6" s="14">
        <v>5</v>
      </c>
      <c r="I6" s="14">
        <v>6</v>
      </c>
      <c r="J6" s="14">
        <v>7</v>
      </c>
      <c r="K6" s="78">
        <v>8</v>
      </c>
      <c r="L6" s="78"/>
      <c r="M6" s="78">
        <v>9</v>
      </c>
      <c r="N6" s="78"/>
    </row>
    <row r="7" spans="1:14">
      <c r="A7" s="71" t="s">
        <v>243</v>
      </c>
      <c r="B7" s="72"/>
      <c r="C7" s="72"/>
      <c r="D7" s="72"/>
      <c r="E7" s="14">
        <v>900</v>
      </c>
      <c r="F7" s="9">
        <f>G7+H7+K7</f>
        <v>15142526.609999999</v>
      </c>
      <c r="G7" s="9">
        <f>G8+G12+G35+G31</f>
        <v>10992231.609999999</v>
      </c>
      <c r="H7" s="9">
        <f>H12</f>
        <v>3950295</v>
      </c>
      <c r="I7" s="9"/>
      <c r="J7" s="9"/>
      <c r="K7" s="72">
        <f>K8+K12+K35+K31+K27</f>
        <v>200000</v>
      </c>
      <c r="L7" s="72"/>
      <c r="M7" s="72"/>
      <c r="N7" s="72"/>
    </row>
    <row r="8" spans="1:14">
      <c r="A8" s="71" t="s">
        <v>244</v>
      </c>
      <c r="B8" s="72"/>
      <c r="C8" s="72"/>
      <c r="D8" s="72"/>
      <c r="E8" s="14">
        <v>210</v>
      </c>
      <c r="F8" s="9">
        <f t="shared" ref="F8:F48" si="0">G8+H8+K8</f>
        <v>9465837.5</v>
      </c>
      <c r="G8" s="9">
        <f>G9+2187190.08</f>
        <v>9465837.5</v>
      </c>
      <c r="H8" s="9"/>
      <c r="I8" s="9"/>
      <c r="J8" s="9"/>
      <c r="K8" s="72"/>
      <c r="L8" s="72"/>
      <c r="M8" s="72"/>
      <c r="N8" s="72"/>
    </row>
    <row r="9" spans="1:14" ht="38.25" customHeight="1">
      <c r="A9" s="104" t="s">
        <v>245</v>
      </c>
      <c r="B9" s="103"/>
      <c r="C9" s="103"/>
      <c r="D9" s="103"/>
      <c r="E9" s="14">
        <v>211</v>
      </c>
      <c r="F9" s="9">
        <f t="shared" si="0"/>
        <v>7278647.4199999999</v>
      </c>
      <c r="G9" s="9">
        <v>7278647.4199999999</v>
      </c>
      <c r="H9" s="9"/>
      <c r="I9" s="9"/>
      <c r="J9" s="9"/>
      <c r="K9" s="72"/>
      <c r="L9" s="72"/>
      <c r="M9" s="72"/>
      <c r="N9" s="72"/>
    </row>
    <row r="10" spans="1:14">
      <c r="A10" s="104" t="s">
        <v>246</v>
      </c>
      <c r="B10" s="103"/>
      <c r="C10" s="103"/>
      <c r="D10" s="103"/>
      <c r="E10" s="17" t="s">
        <v>120</v>
      </c>
      <c r="F10" s="9">
        <f t="shared" si="0"/>
        <v>0</v>
      </c>
      <c r="G10" s="9"/>
      <c r="H10" s="9"/>
      <c r="I10" s="9"/>
      <c r="J10" s="9"/>
      <c r="K10" s="72"/>
      <c r="L10" s="72"/>
      <c r="M10" s="72"/>
      <c r="N10" s="72"/>
    </row>
    <row r="11" spans="1:14" ht="27" customHeight="1">
      <c r="A11" s="104" t="s">
        <v>247</v>
      </c>
      <c r="B11" s="103"/>
      <c r="C11" s="103"/>
      <c r="D11" s="103"/>
      <c r="E11" s="17" t="s">
        <v>120</v>
      </c>
      <c r="F11" s="9">
        <f t="shared" si="0"/>
        <v>0</v>
      </c>
      <c r="G11" s="9"/>
      <c r="H11" s="9"/>
      <c r="I11" s="9"/>
      <c r="J11" s="9"/>
      <c r="K11" s="72"/>
      <c r="L11" s="72"/>
      <c r="M11" s="72"/>
      <c r="N11" s="72"/>
    </row>
    <row r="12" spans="1:14">
      <c r="A12" s="104" t="s">
        <v>248</v>
      </c>
      <c r="B12" s="103"/>
      <c r="C12" s="103"/>
      <c r="D12" s="103"/>
      <c r="E12" s="14">
        <v>220</v>
      </c>
      <c r="F12" s="9">
        <f>G12+H12+K12</f>
        <v>5054176.01</v>
      </c>
      <c r="G12" s="9">
        <f>G13+G14+G15+G20+G27</f>
        <v>1103881.01</v>
      </c>
      <c r="H12" s="9">
        <f>H27+H20</f>
        <v>3950295</v>
      </c>
      <c r="I12" s="9"/>
      <c r="J12" s="9"/>
      <c r="K12" s="72"/>
      <c r="L12" s="72"/>
      <c r="M12" s="72"/>
      <c r="N12" s="72"/>
    </row>
    <row r="13" spans="1:14">
      <c r="A13" s="104" t="s">
        <v>249</v>
      </c>
      <c r="B13" s="103"/>
      <c r="C13" s="103"/>
      <c r="D13" s="103"/>
      <c r="E13" s="14">
        <v>221</v>
      </c>
      <c r="F13" s="9">
        <f t="shared" si="0"/>
        <v>71701.399999999994</v>
      </c>
      <c r="G13" s="9">
        <f>36701.4+35000</f>
        <v>71701.399999999994</v>
      </c>
      <c r="H13" s="9"/>
      <c r="I13" s="9"/>
      <c r="J13" s="9"/>
      <c r="K13" s="72"/>
      <c r="L13" s="72"/>
      <c r="M13" s="72"/>
      <c r="N13" s="72"/>
    </row>
    <row r="14" spans="1:14">
      <c r="A14" s="104" t="s">
        <v>250</v>
      </c>
      <c r="B14" s="103"/>
      <c r="C14" s="103"/>
      <c r="D14" s="103"/>
      <c r="E14" s="14">
        <v>222</v>
      </c>
      <c r="F14" s="9">
        <f t="shared" si="0"/>
        <v>0</v>
      </c>
      <c r="G14" s="9"/>
      <c r="H14" s="9"/>
      <c r="I14" s="9"/>
      <c r="J14" s="9"/>
      <c r="K14" s="72"/>
      <c r="L14" s="72"/>
      <c r="M14" s="72"/>
      <c r="N14" s="72"/>
    </row>
    <row r="15" spans="1:14">
      <c r="A15" s="104" t="s">
        <v>251</v>
      </c>
      <c r="B15" s="103"/>
      <c r="C15" s="103"/>
      <c r="D15" s="103"/>
      <c r="E15" s="14">
        <v>223</v>
      </c>
      <c r="F15" s="9">
        <f t="shared" si="0"/>
        <v>541764.53</v>
      </c>
      <c r="G15" s="9">
        <f>G16+G17+G18</f>
        <v>541764.53</v>
      </c>
      <c r="H15" s="9"/>
      <c r="I15" s="9"/>
      <c r="J15" s="9"/>
      <c r="K15" s="72"/>
      <c r="L15" s="72"/>
      <c r="M15" s="72"/>
      <c r="N15" s="72"/>
    </row>
    <row r="16" spans="1:14">
      <c r="A16" s="104" t="s">
        <v>252</v>
      </c>
      <c r="B16" s="103"/>
      <c r="C16" s="103"/>
      <c r="D16" s="103"/>
      <c r="E16" s="17" t="s">
        <v>120</v>
      </c>
      <c r="F16" s="9">
        <f t="shared" si="0"/>
        <v>273482.09999999998</v>
      </c>
      <c r="G16" s="9">
        <f>169617.38+3864.72+100000</f>
        <v>273482.09999999998</v>
      </c>
      <c r="H16" s="9"/>
      <c r="I16" s="9"/>
      <c r="J16" s="9"/>
      <c r="K16" s="72"/>
      <c r="L16" s="72"/>
      <c r="M16" s="72"/>
      <c r="N16" s="72"/>
    </row>
    <row r="17" spans="1:14">
      <c r="A17" s="104" t="s">
        <v>253</v>
      </c>
      <c r="B17" s="103"/>
      <c r="C17" s="103"/>
      <c r="D17" s="103"/>
      <c r="E17" s="17" t="s">
        <v>120</v>
      </c>
      <c r="F17" s="9">
        <f t="shared" si="0"/>
        <v>197378.19</v>
      </c>
      <c r="G17" s="9">
        <f>97378.19+100000</f>
        <v>197378.19</v>
      </c>
      <c r="H17" s="9"/>
      <c r="I17" s="9"/>
      <c r="J17" s="9"/>
      <c r="K17" s="72"/>
      <c r="L17" s="72"/>
      <c r="M17" s="72"/>
      <c r="N17" s="72"/>
    </row>
    <row r="18" spans="1:14">
      <c r="A18" s="104" t="s">
        <v>254</v>
      </c>
      <c r="B18" s="103"/>
      <c r="C18" s="103"/>
      <c r="D18" s="103"/>
      <c r="E18" s="17" t="s">
        <v>120</v>
      </c>
      <c r="F18" s="9">
        <f t="shared" si="0"/>
        <v>70904.240000000005</v>
      </c>
      <c r="G18" s="9">
        <f>30904.24+40000</f>
        <v>70904.240000000005</v>
      </c>
      <c r="H18" s="9"/>
      <c r="I18" s="9"/>
      <c r="J18" s="9"/>
      <c r="K18" s="72"/>
      <c r="L18" s="72"/>
      <c r="M18" s="72"/>
      <c r="N18" s="72"/>
    </row>
    <row r="19" spans="1:14" ht="24.75" customHeight="1">
      <c r="A19" s="104" t="s">
        <v>255</v>
      </c>
      <c r="B19" s="103"/>
      <c r="C19" s="103"/>
      <c r="D19" s="103"/>
      <c r="E19" s="14">
        <v>224</v>
      </c>
      <c r="F19" s="9">
        <f t="shared" si="0"/>
        <v>0</v>
      </c>
      <c r="G19" s="9"/>
      <c r="H19" s="9"/>
      <c r="I19" s="9"/>
      <c r="J19" s="9"/>
      <c r="K19" s="72"/>
      <c r="L19" s="72"/>
      <c r="M19" s="72"/>
      <c r="N19" s="72"/>
    </row>
    <row r="20" spans="1:14" ht="48.75" customHeight="1">
      <c r="A20" s="104" t="s">
        <v>256</v>
      </c>
      <c r="B20" s="103"/>
      <c r="C20" s="103"/>
      <c r="D20" s="103"/>
      <c r="E20" s="14">
        <v>225</v>
      </c>
      <c r="F20" s="9">
        <f t="shared" si="0"/>
        <v>3380515.08</v>
      </c>
      <c r="G20" s="9">
        <f>G21+G22+G23+G24+G25+G26</f>
        <v>370015.08</v>
      </c>
      <c r="H20" s="9">
        <v>3010500</v>
      </c>
      <c r="I20" s="9"/>
      <c r="J20" s="9"/>
      <c r="K20" s="72"/>
      <c r="L20" s="72"/>
      <c r="M20" s="72"/>
      <c r="N20" s="72"/>
    </row>
    <row r="21" spans="1:14" ht="51" customHeight="1">
      <c r="A21" s="104" t="s">
        <v>257</v>
      </c>
      <c r="B21" s="103"/>
      <c r="C21" s="103"/>
      <c r="D21" s="103"/>
      <c r="E21" s="17" t="s">
        <v>120</v>
      </c>
      <c r="F21" s="9">
        <f t="shared" si="0"/>
        <v>0</v>
      </c>
      <c r="G21" s="9">
        <f>55800-55800</f>
        <v>0</v>
      </c>
      <c r="H21" s="9"/>
      <c r="I21" s="9"/>
      <c r="J21" s="9"/>
      <c r="K21" s="72"/>
      <c r="L21" s="72"/>
      <c r="M21" s="72"/>
      <c r="N21" s="72"/>
    </row>
    <row r="22" spans="1:14">
      <c r="A22" s="104" t="s">
        <v>258</v>
      </c>
      <c r="B22" s="103"/>
      <c r="C22" s="103"/>
      <c r="D22" s="103"/>
      <c r="E22" s="17" t="s">
        <v>120</v>
      </c>
      <c r="F22" s="9">
        <f t="shared" si="0"/>
        <v>370015.08</v>
      </c>
      <c r="G22" s="9">
        <v>370015.08</v>
      </c>
      <c r="H22" s="9"/>
      <c r="I22" s="9"/>
      <c r="J22" s="9"/>
      <c r="K22" s="72"/>
      <c r="L22" s="72"/>
      <c r="M22" s="72"/>
      <c r="N22" s="72"/>
    </row>
    <row r="23" spans="1:14">
      <c r="A23" s="104" t="s">
        <v>259</v>
      </c>
      <c r="B23" s="103"/>
      <c r="C23" s="103"/>
      <c r="D23" s="103"/>
      <c r="E23" s="17" t="s">
        <v>120</v>
      </c>
      <c r="F23" s="9">
        <f t="shared" si="0"/>
        <v>0</v>
      </c>
      <c r="G23" s="9">
        <f>26180-26180</f>
        <v>0</v>
      </c>
      <c r="H23" s="9"/>
      <c r="I23" s="9"/>
      <c r="J23" s="9"/>
      <c r="K23" s="72"/>
      <c r="L23" s="72"/>
      <c r="M23" s="72"/>
      <c r="N23" s="72"/>
    </row>
    <row r="24" spans="1:14">
      <c r="A24" s="104" t="s">
        <v>260</v>
      </c>
      <c r="B24" s="103"/>
      <c r="C24" s="103"/>
      <c r="D24" s="103"/>
      <c r="E24" s="17" t="s">
        <v>120</v>
      </c>
      <c r="F24" s="9">
        <f t="shared" si="0"/>
        <v>0</v>
      </c>
      <c r="G24" s="9"/>
      <c r="H24" s="9"/>
      <c r="I24" s="9"/>
      <c r="J24" s="9"/>
      <c r="K24" s="72"/>
      <c r="L24" s="72"/>
      <c r="M24" s="72"/>
      <c r="N24" s="72"/>
    </row>
    <row r="25" spans="1:14">
      <c r="A25" s="104" t="s">
        <v>261</v>
      </c>
      <c r="B25" s="103"/>
      <c r="C25" s="103"/>
      <c r="D25" s="103"/>
      <c r="E25" s="17" t="s">
        <v>120</v>
      </c>
      <c r="F25" s="9">
        <f t="shared" si="0"/>
        <v>0</v>
      </c>
      <c r="G25" s="9">
        <f>45000-45000</f>
        <v>0</v>
      </c>
      <c r="H25" s="9"/>
      <c r="I25" s="9"/>
      <c r="J25" s="9"/>
      <c r="K25" s="72"/>
      <c r="L25" s="72"/>
      <c r="M25" s="72"/>
      <c r="N25" s="72"/>
    </row>
    <row r="26" spans="1:14" ht="25.5" customHeight="1">
      <c r="A26" s="104" t="s">
        <v>262</v>
      </c>
      <c r="B26" s="103"/>
      <c r="C26" s="103"/>
      <c r="D26" s="103"/>
      <c r="E26" s="17" t="s">
        <v>120</v>
      </c>
      <c r="F26" s="9">
        <f t="shared" si="0"/>
        <v>0</v>
      </c>
      <c r="G26" s="9"/>
      <c r="H26" s="9"/>
      <c r="I26" s="9"/>
      <c r="J26" s="9"/>
      <c r="K26" s="72"/>
      <c r="L26" s="72"/>
      <c r="M26" s="72"/>
      <c r="N26" s="72"/>
    </row>
    <row r="27" spans="1:14">
      <c r="A27" s="104" t="s">
        <v>263</v>
      </c>
      <c r="B27" s="103"/>
      <c r="C27" s="103"/>
      <c r="D27" s="103"/>
      <c r="E27" s="14">
        <v>226</v>
      </c>
      <c r="F27" s="9">
        <f t="shared" si="0"/>
        <v>1110195</v>
      </c>
      <c r="G27" s="9">
        <v>120400</v>
      </c>
      <c r="H27" s="30">
        <v>939795</v>
      </c>
      <c r="I27" s="9"/>
      <c r="J27" s="9"/>
      <c r="K27" s="72">
        <v>50000</v>
      </c>
      <c r="L27" s="72"/>
      <c r="M27" s="72"/>
      <c r="N27" s="72"/>
    </row>
    <row r="28" spans="1:14" ht="51" customHeight="1">
      <c r="A28" s="104" t="s">
        <v>264</v>
      </c>
      <c r="B28" s="103"/>
      <c r="C28" s="103"/>
      <c r="D28" s="103"/>
      <c r="E28" s="17" t="s">
        <v>120</v>
      </c>
      <c r="F28" s="9">
        <f t="shared" si="0"/>
        <v>0</v>
      </c>
      <c r="G28" s="23"/>
      <c r="H28" s="9"/>
      <c r="I28" s="9"/>
      <c r="J28" s="9"/>
      <c r="K28" s="72"/>
      <c r="L28" s="72"/>
      <c r="M28" s="72"/>
      <c r="N28" s="72"/>
    </row>
    <row r="29" spans="1:14">
      <c r="A29" s="104" t="s">
        <v>265</v>
      </c>
      <c r="B29" s="103"/>
      <c r="C29" s="103"/>
      <c r="D29" s="103"/>
      <c r="E29" s="17" t="s">
        <v>120</v>
      </c>
      <c r="F29" s="9">
        <f t="shared" si="0"/>
        <v>0</v>
      </c>
      <c r="G29" s="9"/>
      <c r="H29" s="9"/>
      <c r="I29" s="9"/>
      <c r="J29" s="9"/>
      <c r="K29" s="72"/>
      <c r="L29" s="72"/>
      <c r="M29" s="72"/>
      <c r="N29" s="72"/>
    </row>
    <row r="30" spans="1:14" ht="24.75" customHeight="1">
      <c r="A30" s="104" t="s">
        <v>266</v>
      </c>
      <c r="B30" s="103"/>
      <c r="C30" s="103"/>
      <c r="D30" s="103"/>
      <c r="E30" s="17" t="s">
        <v>120</v>
      </c>
      <c r="F30" s="9">
        <f t="shared" si="0"/>
        <v>0</v>
      </c>
      <c r="G30" s="23"/>
      <c r="H30" s="9"/>
      <c r="I30" s="9"/>
      <c r="J30" s="9"/>
      <c r="K30" s="72"/>
      <c r="L30" s="72"/>
      <c r="M30" s="72"/>
      <c r="N30" s="72"/>
    </row>
    <row r="31" spans="1:14">
      <c r="A31" s="104" t="s">
        <v>267</v>
      </c>
      <c r="B31" s="103"/>
      <c r="C31" s="103"/>
      <c r="D31" s="103"/>
      <c r="E31" s="14">
        <v>290</v>
      </c>
      <c r="F31" s="9">
        <f t="shared" si="0"/>
        <v>101755.5</v>
      </c>
      <c r="G31" s="23">
        <f>5128.5+96627</f>
        <v>101755.5</v>
      </c>
      <c r="H31" s="9"/>
      <c r="I31" s="9"/>
      <c r="J31" s="9"/>
      <c r="K31" s="72"/>
      <c r="L31" s="72"/>
      <c r="M31" s="72"/>
      <c r="N31" s="72"/>
    </row>
    <row r="32" spans="1:14" ht="36.75" customHeight="1">
      <c r="A32" s="104" t="s">
        <v>268</v>
      </c>
      <c r="B32" s="103"/>
      <c r="C32" s="103"/>
      <c r="D32" s="103"/>
      <c r="E32" s="17" t="s">
        <v>120</v>
      </c>
      <c r="F32" s="9">
        <f t="shared" si="0"/>
        <v>54648</v>
      </c>
      <c r="G32" s="9">
        <v>54648</v>
      </c>
      <c r="H32" s="9"/>
      <c r="I32" s="9"/>
      <c r="J32" s="9"/>
      <c r="K32" s="72"/>
      <c r="L32" s="72"/>
      <c r="M32" s="72"/>
      <c r="N32" s="72"/>
    </row>
    <row r="33" spans="1:14">
      <c r="A33" s="104" t="s">
        <v>269</v>
      </c>
      <c r="B33" s="103"/>
      <c r="C33" s="103"/>
      <c r="D33" s="103"/>
      <c r="E33" s="17" t="s">
        <v>120</v>
      </c>
      <c r="F33" s="9">
        <f t="shared" si="0"/>
        <v>2779</v>
      </c>
      <c r="G33" s="9">
        <v>2779</v>
      </c>
      <c r="H33" s="9"/>
      <c r="I33" s="9"/>
      <c r="J33" s="9"/>
      <c r="K33" s="72"/>
      <c r="L33" s="72"/>
      <c r="M33" s="72"/>
      <c r="N33" s="72"/>
    </row>
    <row r="34" spans="1:14">
      <c r="A34" s="104" t="s">
        <v>270</v>
      </c>
      <c r="B34" s="103"/>
      <c r="C34" s="103"/>
      <c r="D34" s="103"/>
      <c r="E34" s="17" t="s">
        <v>120</v>
      </c>
      <c r="F34" s="9">
        <f t="shared" si="0"/>
        <v>0</v>
      </c>
      <c r="G34" s="23"/>
      <c r="H34" s="9"/>
      <c r="I34" s="9"/>
      <c r="J34" s="9"/>
      <c r="K34" s="72"/>
      <c r="L34" s="72"/>
      <c r="M34" s="72"/>
      <c r="N34" s="72"/>
    </row>
    <row r="35" spans="1:14" ht="26.25" customHeight="1">
      <c r="A35" s="104" t="s">
        <v>271</v>
      </c>
      <c r="B35" s="103"/>
      <c r="C35" s="103"/>
      <c r="D35" s="103"/>
      <c r="E35" s="14">
        <v>300</v>
      </c>
      <c r="F35" s="9">
        <f t="shared" si="0"/>
        <v>470757.6</v>
      </c>
      <c r="G35" s="9">
        <f>G36+G44</f>
        <v>320757.59999999998</v>
      </c>
      <c r="H35" s="9"/>
      <c r="I35" s="9"/>
      <c r="J35" s="9"/>
      <c r="K35" s="72">
        <f>K36+K44</f>
        <v>150000</v>
      </c>
      <c r="L35" s="72"/>
      <c r="M35" s="72"/>
      <c r="N35" s="72"/>
    </row>
    <row r="36" spans="1:14" ht="26.25" customHeight="1">
      <c r="A36" s="104" t="s">
        <v>272</v>
      </c>
      <c r="B36" s="103"/>
      <c r="C36" s="103"/>
      <c r="D36" s="103"/>
      <c r="E36" s="14">
        <v>310</v>
      </c>
      <c r="F36" s="9">
        <f t="shared" si="0"/>
        <v>223757.6</v>
      </c>
      <c r="G36" s="23">
        <v>173757.6</v>
      </c>
      <c r="H36" s="9"/>
      <c r="I36" s="9"/>
      <c r="J36" s="9"/>
      <c r="K36" s="72">
        <v>50000</v>
      </c>
      <c r="L36" s="72"/>
      <c r="M36" s="72"/>
      <c r="N36" s="72"/>
    </row>
    <row r="37" spans="1:14" ht="51.75" customHeight="1">
      <c r="A37" s="104" t="s">
        <v>273</v>
      </c>
      <c r="B37" s="103"/>
      <c r="C37" s="103"/>
      <c r="D37" s="103"/>
      <c r="E37" s="17" t="s">
        <v>120</v>
      </c>
      <c r="F37" s="9">
        <f t="shared" si="0"/>
        <v>0</v>
      </c>
      <c r="G37" s="9"/>
      <c r="H37" s="9"/>
      <c r="I37" s="9"/>
      <c r="J37" s="9"/>
      <c r="K37" s="72"/>
      <c r="L37" s="72"/>
      <c r="M37" s="72"/>
      <c r="N37" s="72"/>
    </row>
    <row r="38" spans="1:14">
      <c r="A38" s="104" t="s">
        <v>274</v>
      </c>
      <c r="B38" s="103"/>
      <c r="C38" s="103"/>
      <c r="D38" s="103"/>
      <c r="E38" s="17" t="s">
        <v>120</v>
      </c>
      <c r="F38" s="9">
        <f t="shared" si="0"/>
        <v>0</v>
      </c>
      <c r="G38" s="9"/>
      <c r="H38" s="9"/>
      <c r="I38" s="9"/>
      <c r="J38" s="9"/>
      <c r="K38" s="72"/>
      <c r="L38" s="72"/>
      <c r="M38" s="72"/>
      <c r="N38" s="72"/>
    </row>
    <row r="39" spans="1:14">
      <c r="A39" s="104" t="s">
        <v>275</v>
      </c>
      <c r="B39" s="103"/>
      <c r="C39" s="103"/>
      <c r="D39" s="103"/>
      <c r="E39" s="17" t="s">
        <v>120</v>
      </c>
      <c r="F39" s="9">
        <f t="shared" si="0"/>
        <v>50000</v>
      </c>
      <c r="G39" s="9"/>
      <c r="H39" s="9"/>
      <c r="I39" s="9"/>
      <c r="J39" s="9"/>
      <c r="K39" s="72">
        <v>50000</v>
      </c>
      <c r="L39" s="72"/>
      <c r="M39" s="72"/>
      <c r="N39" s="72"/>
    </row>
    <row r="40" spans="1:14" ht="25.5" customHeight="1">
      <c r="A40" s="104" t="s">
        <v>276</v>
      </c>
      <c r="B40" s="103"/>
      <c r="C40" s="103"/>
      <c r="D40" s="103"/>
      <c r="E40" s="17" t="s">
        <v>120</v>
      </c>
      <c r="F40" s="9">
        <f t="shared" si="0"/>
        <v>0</v>
      </c>
      <c r="G40" s="9"/>
      <c r="H40" s="9"/>
      <c r="I40" s="9"/>
      <c r="J40" s="9"/>
      <c r="K40" s="72"/>
      <c r="L40" s="72"/>
      <c r="M40" s="72"/>
      <c r="N40" s="72"/>
    </row>
    <row r="41" spans="1:14" ht="24.75" customHeight="1">
      <c r="A41" s="104" t="s">
        <v>277</v>
      </c>
      <c r="B41" s="103"/>
      <c r="C41" s="103"/>
      <c r="D41" s="103"/>
      <c r="E41" s="14">
        <v>320</v>
      </c>
      <c r="F41" s="9">
        <f t="shared" si="0"/>
        <v>0</v>
      </c>
      <c r="G41" s="9"/>
      <c r="H41" s="9"/>
      <c r="I41" s="9"/>
      <c r="J41" s="9"/>
      <c r="K41" s="72"/>
      <c r="L41" s="72"/>
      <c r="M41" s="72"/>
      <c r="N41" s="72"/>
    </row>
    <row r="42" spans="1:14" ht="64.5" customHeight="1">
      <c r="A42" s="104" t="s">
        <v>278</v>
      </c>
      <c r="B42" s="103"/>
      <c r="C42" s="103"/>
      <c r="D42" s="103"/>
      <c r="E42" s="17" t="s">
        <v>120</v>
      </c>
      <c r="F42" s="9">
        <f t="shared" si="0"/>
        <v>0</v>
      </c>
      <c r="G42" s="9"/>
      <c r="H42" s="9"/>
      <c r="I42" s="9"/>
      <c r="J42" s="9"/>
      <c r="K42" s="72"/>
      <c r="L42" s="72"/>
      <c r="M42" s="72"/>
      <c r="N42" s="72"/>
    </row>
    <row r="43" spans="1:14" ht="27" customHeight="1">
      <c r="A43" s="104" t="s">
        <v>279</v>
      </c>
      <c r="B43" s="103"/>
      <c r="C43" s="103"/>
      <c r="D43" s="103"/>
      <c r="E43" s="14">
        <v>330</v>
      </c>
      <c r="F43" s="9">
        <f t="shared" si="0"/>
        <v>0</v>
      </c>
      <c r="G43" s="9"/>
      <c r="H43" s="9"/>
      <c r="I43" s="9"/>
      <c r="J43" s="9"/>
      <c r="K43" s="72"/>
      <c r="L43" s="72"/>
      <c r="M43" s="72"/>
      <c r="N43" s="72"/>
    </row>
    <row r="44" spans="1:14" ht="24.75" customHeight="1">
      <c r="A44" s="104" t="s">
        <v>280</v>
      </c>
      <c r="B44" s="103"/>
      <c r="C44" s="103"/>
      <c r="D44" s="103"/>
      <c r="E44" s="14">
        <v>340</v>
      </c>
      <c r="F44" s="9">
        <f t="shared" si="0"/>
        <v>247000</v>
      </c>
      <c r="G44" s="9">
        <f>SUM(G45:G48)</f>
        <v>147000</v>
      </c>
      <c r="H44" s="9"/>
      <c r="I44" s="9"/>
      <c r="J44" s="9"/>
      <c r="K44" s="72">
        <v>100000</v>
      </c>
      <c r="L44" s="72"/>
      <c r="M44" s="72"/>
      <c r="N44" s="72"/>
    </row>
    <row r="45" spans="1:14" ht="48" customHeight="1">
      <c r="A45" s="104" t="s">
        <v>281</v>
      </c>
      <c r="B45" s="103"/>
      <c r="C45" s="103"/>
      <c r="D45" s="103"/>
      <c r="E45" s="17" t="s">
        <v>120</v>
      </c>
      <c r="F45" s="9">
        <f t="shared" si="0"/>
        <v>72000</v>
      </c>
      <c r="G45" s="9">
        <f>67000+5000</f>
        <v>72000</v>
      </c>
      <c r="H45" s="9"/>
      <c r="I45" s="9"/>
      <c r="J45" s="9"/>
      <c r="K45" s="72"/>
      <c r="L45" s="72"/>
      <c r="M45" s="72"/>
      <c r="N45" s="72"/>
    </row>
    <row r="46" spans="1:14" ht="25.5" customHeight="1">
      <c r="A46" s="104" t="s">
        <v>282</v>
      </c>
      <c r="B46" s="103"/>
      <c r="C46" s="103"/>
      <c r="D46" s="103"/>
      <c r="E46" s="17" t="s">
        <v>120</v>
      </c>
      <c r="F46" s="9">
        <f t="shared" si="0"/>
        <v>0</v>
      </c>
      <c r="G46" s="9"/>
      <c r="H46" s="9"/>
      <c r="I46" s="9"/>
      <c r="J46" s="9"/>
      <c r="K46" s="72"/>
      <c r="L46" s="72"/>
      <c r="M46" s="72"/>
      <c r="N46" s="72"/>
    </row>
    <row r="47" spans="1:14">
      <c r="A47" s="104" t="s">
        <v>283</v>
      </c>
      <c r="B47" s="103"/>
      <c r="C47" s="103"/>
      <c r="D47" s="103"/>
      <c r="E47" s="17" t="s">
        <v>120</v>
      </c>
      <c r="F47" s="9">
        <f t="shared" si="0"/>
        <v>0</v>
      </c>
      <c r="G47" s="9"/>
      <c r="H47" s="9"/>
      <c r="I47" s="9"/>
      <c r="J47" s="9"/>
      <c r="K47" s="72"/>
      <c r="L47" s="72"/>
      <c r="M47" s="72"/>
      <c r="N47" s="72"/>
    </row>
    <row r="48" spans="1:14">
      <c r="A48" s="104" t="s">
        <v>284</v>
      </c>
      <c r="B48" s="103"/>
      <c r="C48" s="103"/>
      <c r="D48" s="103"/>
      <c r="E48" s="17" t="s">
        <v>120</v>
      </c>
      <c r="F48" s="9">
        <f t="shared" si="0"/>
        <v>175000</v>
      </c>
      <c r="G48" s="23">
        <v>75000</v>
      </c>
      <c r="H48" s="9"/>
      <c r="I48" s="9"/>
      <c r="J48" s="9"/>
      <c r="K48" s="72">
        <v>100000</v>
      </c>
      <c r="L48" s="72"/>
      <c r="M48" s="72"/>
      <c r="N48" s="72"/>
    </row>
    <row r="50" spans="1:14" ht="14.25" customHeight="1">
      <c r="A50" s="106" t="s">
        <v>285</v>
      </c>
      <c r="B50" s="53"/>
      <c r="C50" s="53"/>
      <c r="D50" s="53"/>
    </row>
    <row r="51" spans="1:14">
      <c r="A51" s="106" t="s">
        <v>286</v>
      </c>
      <c r="B51" s="53"/>
      <c r="C51" s="53"/>
      <c r="D51" s="53"/>
      <c r="G51" s="40"/>
      <c r="H51" s="40"/>
      <c r="J51" s="38" t="s">
        <v>313</v>
      </c>
      <c r="K51" s="43"/>
      <c r="L51" s="43"/>
    </row>
    <row r="52" spans="1:14">
      <c r="A52" s="50" t="s">
        <v>287</v>
      </c>
      <c r="B52" s="53"/>
      <c r="C52" s="53"/>
      <c r="D52" s="53"/>
      <c r="G52" s="105" t="s">
        <v>2</v>
      </c>
      <c r="H52" s="64"/>
      <c r="J52" s="105" t="s">
        <v>3</v>
      </c>
      <c r="K52" s="64"/>
      <c r="L52" s="64"/>
    </row>
    <row r="54" spans="1:14" ht="12.75" customHeight="1">
      <c r="A54" s="106" t="s">
        <v>288</v>
      </c>
      <c r="B54" s="53"/>
      <c r="C54" s="53"/>
      <c r="D54" s="53"/>
    </row>
    <row r="55" spans="1:14" ht="12.75" customHeight="1">
      <c r="A55" s="106" t="s">
        <v>286</v>
      </c>
      <c r="B55" s="53"/>
      <c r="C55" s="53"/>
      <c r="D55" s="53"/>
      <c r="G55" s="40"/>
      <c r="H55" s="40"/>
      <c r="J55" s="38" t="s">
        <v>311</v>
      </c>
      <c r="K55" s="43"/>
      <c r="L55" s="43"/>
    </row>
    <row r="56" spans="1:14">
      <c r="A56" s="50" t="s">
        <v>287</v>
      </c>
      <c r="B56" s="53"/>
      <c r="C56" s="53"/>
      <c r="D56" s="53"/>
      <c r="G56" s="105" t="s">
        <v>2</v>
      </c>
      <c r="H56" s="64"/>
      <c r="J56" s="105" t="s">
        <v>3</v>
      </c>
      <c r="K56" s="64"/>
      <c r="L56" s="64"/>
    </row>
    <row r="58" spans="1:14" ht="12.75" customHeight="1">
      <c r="A58" s="50" t="s">
        <v>293</v>
      </c>
      <c r="B58" s="53"/>
      <c r="C58" s="38" t="s">
        <v>295</v>
      </c>
      <c r="D58" s="43"/>
      <c r="E58" s="43"/>
      <c r="G58" s="40"/>
      <c r="H58" s="40"/>
      <c r="J58" s="38" t="s">
        <v>311</v>
      </c>
      <c r="K58" s="43"/>
      <c r="L58" s="43"/>
      <c r="M58" s="108" t="s">
        <v>312</v>
      </c>
      <c r="N58" s="108"/>
    </row>
    <row r="59" spans="1:14">
      <c r="C59" s="105" t="s">
        <v>294</v>
      </c>
      <c r="D59" s="64"/>
      <c r="E59" s="64"/>
      <c r="G59" s="105" t="s">
        <v>2</v>
      </c>
      <c r="H59" s="64"/>
      <c r="J59" s="105" t="s">
        <v>3</v>
      </c>
      <c r="K59" s="64"/>
      <c r="L59" s="64"/>
      <c r="M59" s="36" t="s">
        <v>296</v>
      </c>
      <c r="N59" s="45"/>
    </row>
    <row r="60" spans="1:14">
      <c r="C60" s="10"/>
      <c r="D60" s="11"/>
      <c r="E60" s="11"/>
      <c r="G60" s="10"/>
      <c r="H60" s="11"/>
      <c r="J60" s="10"/>
      <c r="K60" s="11"/>
      <c r="L60" s="11"/>
    </row>
    <row r="61" spans="1:14">
      <c r="I61" s="110" t="s">
        <v>289</v>
      </c>
      <c r="J61" s="53"/>
      <c r="K61" s="53"/>
      <c r="L61" s="53"/>
      <c r="M61" s="53"/>
      <c r="N61" s="53"/>
    </row>
    <row r="62" spans="1:14">
      <c r="I62" s="51" t="s">
        <v>290</v>
      </c>
      <c r="J62" s="51"/>
      <c r="K62" s="51"/>
      <c r="L62" s="51"/>
      <c r="M62" s="51"/>
      <c r="N62" s="51"/>
    </row>
    <row r="63" spans="1:14">
      <c r="I63" s="46"/>
      <c r="J63" s="46"/>
      <c r="K63" s="21"/>
      <c r="L63" s="109" t="s">
        <v>297</v>
      </c>
      <c r="M63" s="109"/>
      <c r="N63" s="109"/>
    </row>
    <row r="64" spans="1:14">
      <c r="I64" s="107" t="s">
        <v>2</v>
      </c>
      <c r="J64" s="107"/>
      <c r="K64" s="21"/>
      <c r="L64" s="107" t="s">
        <v>3</v>
      </c>
      <c r="M64" s="107"/>
      <c r="N64" s="107"/>
    </row>
    <row r="65" spans="9:14">
      <c r="I65" s="21"/>
      <c r="J65" s="21"/>
      <c r="K65" s="21"/>
      <c r="L65" s="21"/>
      <c r="M65" s="21"/>
      <c r="N65" s="21"/>
    </row>
    <row r="66" spans="9:14">
      <c r="I66" s="22" t="s">
        <v>291</v>
      </c>
      <c r="J66" s="46"/>
      <c r="K66" s="46"/>
      <c r="L66" s="22" t="s">
        <v>292</v>
      </c>
      <c r="M66" s="21"/>
      <c r="N66" s="21"/>
    </row>
  </sheetData>
  <mergeCells count="172">
    <mergeCell ref="J66:K66"/>
    <mergeCell ref="A58:B58"/>
    <mergeCell ref="C58:E58"/>
    <mergeCell ref="C59:E59"/>
    <mergeCell ref="G58:H58"/>
    <mergeCell ref="G59:H59"/>
    <mergeCell ref="J58:L58"/>
    <mergeCell ref="I64:J64"/>
    <mergeCell ref="L64:N64"/>
    <mergeCell ref="J59:L59"/>
    <mergeCell ref="M58:N58"/>
    <mergeCell ref="M59:N59"/>
    <mergeCell ref="I63:J63"/>
    <mergeCell ref="L63:N63"/>
    <mergeCell ref="I62:N62"/>
    <mergeCell ref="I61:N61"/>
    <mergeCell ref="A56:D56"/>
    <mergeCell ref="G56:H56"/>
    <mergeCell ref="J56:L56"/>
    <mergeCell ref="A54:D54"/>
    <mergeCell ref="A55:D55"/>
    <mergeCell ref="G55:H55"/>
    <mergeCell ref="J55:L55"/>
    <mergeCell ref="K47:L47"/>
    <mergeCell ref="M47:N47"/>
    <mergeCell ref="A52:D52"/>
    <mergeCell ref="G52:H52"/>
    <mergeCell ref="J52:L52"/>
    <mergeCell ref="A50:D50"/>
    <mergeCell ref="A51:D51"/>
    <mergeCell ref="G51:H51"/>
    <mergeCell ref="J51:L51"/>
    <mergeCell ref="A45:D45"/>
    <mergeCell ref="K45:L45"/>
    <mergeCell ref="M45:N45"/>
    <mergeCell ref="A48:D48"/>
    <mergeCell ref="K48:L48"/>
    <mergeCell ref="M48:N48"/>
    <mergeCell ref="A46:D46"/>
    <mergeCell ref="K46:L46"/>
    <mergeCell ref="M46:N46"/>
    <mergeCell ref="A47:D47"/>
    <mergeCell ref="A43:D43"/>
    <mergeCell ref="K43:L43"/>
    <mergeCell ref="M43:N43"/>
    <mergeCell ref="A44:D44"/>
    <mergeCell ref="K44:L44"/>
    <mergeCell ref="M44:N44"/>
    <mergeCell ref="A41:D41"/>
    <mergeCell ref="K41:L41"/>
    <mergeCell ref="M41:N41"/>
    <mergeCell ref="A42:D42"/>
    <mergeCell ref="K42:L42"/>
    <mergeCell ref="M42:N42"/>
    <mergeCell ref="A39:D39"/>
    <mergeCell ref="K39:L39"/>
    <mergeCell ref="M39:N39"/>
    <mergeCell ref="A40:D40"/>
    <mergeCell ref="K40:L40"/>
    <mergeCell ref="M40:N40"/>
    <mergeCell ref="A37:D37"/>
    <mergeCell ref="K37:L37"/>
    <mergeCell ref="M37:N37"/>
    <mergeCell ref="A38:D38"/>
    <mergeCell ref="K38:L38"/>
    <mergeCell ref="M38:N38"/>
    <mergeCell ref="A35:D35"/>
    <mergeCell ref="K35:L35"/>
    <mergeCell ref="M35:N35"/>
    <mergeCell ref="A36:D36"/>
    <mergeCell ref="K36:L36"/>
    <mergeCell ref="M36:N36"/>
    <mergeCell ref="A33:D33"/>
    <mergeCell ref="K33:L33"/>
    <mergeCell ref="M33:N33"/>
    <mergeCell ref="A34:D34"/>
    <mergeCell ref="K34:L34"/>
    <mergeCell ref="M34:N34"/>
    <mergeCell ref="A31:D31"/>
    <mergeCell ref="K31:L31"/>
    <mergeCell ref="M31:N31"/>
    <mergeCell ref="A32:D32"/>
    <mergeCell ref="K32:L32"/>
    <mergeCell ref="M32:N32"/>
    <mergeCell ref="A29:D29"/>
    <mergeCell ref="K29:L29"/>
    <mergeCell ref="M29:N29"/>
    <mergeCell ref="A30:D30"/>
    <mergeCell ref="K30:L30"/>
    <mergeCell ref="M30:N30"/>
    <mergeCell ref="A27:D27"/>
    <mergeCell ref="K27:L27"/>
    <mergeCell ref="M27:N27"/>
    <mergeCell ref="A28:D28"/>
    <mergeCell ref="K28:L28"/>
    <mergeCell ref="M28:N28"/>
    <mergeCell ref="A25:D25"/>
    <mergeCell ref="K25:L25"/>
    <mergeCell ref="M25:N25"/>
    <mergeCell ref="A26:D26"/>
    <mergeCell ref="K26:L26"/>
    <mergeCell ref="M26:N26"/>
    <mergeCell ref="A23:D23"/>
    <mergeCell ref="K23:L23"/>
    <mergeCell ref="M23:N23"/>
    <mergeCell ref="A24:D24"/>
    <mergeCell ref="K24:L24"/>
    <mergeCell ref="M24:N24"/>
    <mergeCell ref="A21:D21"/>
    <mergeCell ref="K21:L21"/>
    <mergeCell ref="M21:N21"/>
    <mergeCell ref="A22:D22"/>
    <mergeCell ref="K22:L22"/>
    <mergeCell ref="M22:N22"/>
    <mergeCell ref="A19:D19"/>
    <mergeCell ref="K19:L19"/>
    <mergeCell ref="M19:N19"/>
    <mergeCell ref="A20:D20"/>
    <mergeCell ref="K20:L20"/>
    <mergeCell ref="M20:N20"/>
    <mergeCell ref="A17:D17"/>
    <mergeCell ref="K17:L17"/>
    <mergeCell ref="M17:N17"/>
    <mergeCell ref="A18:D18"/>
    <mergeCell ref="K18:L18"/>
    <mergeCell ref="M18:N18"/>
    <mergeCell ref="A15:D15"/>
    <mergeCell ref="K15:L15"/>
    <mergeCell ref="M15:N15"/>
    <mergeCell ref="A16:D16"/>
    <mergeCell ref="K16:L16"/>
    <mergeCell ref="M16:N16"/>
    <mergeCell ref="A13:D13"/>
    <mergeCell ref="K13:L13"/>
    <mergeCell ref="M13:N13"/>
    <mergeCell ref="A14:D14"/>
    <mergeCell ref="K14:L14"/>
    <mergeCell ref="M14:N14"/>
    <mergeCell ref="A11:D11"/>
    <mergeCell ref="K11:L11"/>
    <mergeCell ref="M11:N11"/>
    <mergeCell ref="A12:D12"/>
    <mergeCell ref="K12:L12"/>
    <mergeCell ref="M12:N12"/>
    <mergeCell ref="A9:D9"/>
    <mergeCell ref="K9:L9"/>
    <mergeCell ref="M9:N9"/>
    <mergeCell ref="A10:D10"/>
    <mergeCell ref="K10:L10"/>
    <mergeCell ref="M10:N10"/>
    <mergeCell ref="A7:D7"/>
    <mergeCell ref="K7:L7"/>
    <mergeCell ref="M7:N7"/>
    <mergeCell ref="A8:D8"/>
    <mergeCell ref="K8:L8"/>
    <mergeCell ref="M8:N8"/>
    <mergeCell ref="H4:H5"/>
    <mergeCell ref="I4:I5"/>
    <mergeCell ref="J4:J5"/>
    <mergeCell ref="A6:D6"/>
    <mergeCell ref="K6:L6"/>
    <mergeCell ref="M6:N6"/>
    <mergeCell ref="A1:N1"/>
    <mergeCell ref="F2:N2"/>
    <mergeCell ref="G3:N3"/>
    <mergeCell ref="K4:N4"/>
    <mergeCell ref="K5:L5"/>
    <mergeCell ref="M5:N5"/>
    <mergeCell ref="A2:D5"/>
    <mergeCell ref="E2:E5"/>
    <mergeCell ref="F3:F5"/>
    <mergeCell ref="G4:G5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Тит,Р.1,2</vt:lpstr>
      <vt:lpstr>Раздел 3</vt:lpstr>
      <vt:lpstr>Раздел 3.1</vt:lpstr>
      <vt:lpstr>Раздел 4,5</vt:lpstr>
      <vt:lpstr>Раздел 6</vt:lpstr>
      <vt:lpstr>'Раздел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2017-07-04T10:40:32Z</cp:lastPrinted>
  <dcterms:created xsi:type="dcterms:W3CDTF">1996-10-08T23:32:33Z</dcterms:created>
  <dcterms:modified xsi:type="dcterms:W3CDTF">2017-10-02T10:23:31Z</dcterms:modified>
</cp:coreProperties>
</file>