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титульник" sheetId="1" r:id="rId1"/>
    <sheet name="раздел 2" sheetId="2" r:id="rId2"/>
    <sheet name="раздел 3" sheetId="3" r:id="rId3"/>
    <sheet name="прилож.фин.обес." sheetId="4" r:id="rId4"/>
    <sheet name="прил.внебюджет" sheetId="5" r:id="rId5"/>
    <sheet name="прил.фин.обесп-субвенции" sheetId="6" r:id="rId6"/>
    <sheet name="таб" sheetId="7" r:id="rId7"/>
    <sheet name="прил. целев" sheetId="8" r:id="rId8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7">'прил. целев'!$A$1:$H$45</definedName>
    <definedName name="_xlnm.Print_Area" localSheetId="4">'прил.внебюджет'!$A$1:$H$44</definedName>
    <definedName name="_xlnm.Print_Area" localSheetId="5">'прил.фин.обесп-субвенции'!$A$1:$H$44</definedName>
    <definedName name="_xlnm.Print_Area" localSheetId="3">'прилож.фин.обес.'!$A$1:$H$45</definedName>
    <definedName name="_xlnm.Print_Area" localSheetId="1">'раздел 2'!$A$1:$G$22</definedName>
    <definedName name="_xlnm.Print_Area" localSheetId="2">'раздел 3'!$A$1:$J$47</definedName>
    <definedName name="_xlnm.Print_Area" localSheetId="6">'таб'!$A$1:$H$25</definedName>
    <definedName name="_xlnm.Print_Area" localSheetId="0">'титульник'!$A$1:$I$35</definedName>
  </definedNames>
  <calcPr fullCalcOnLoad="1"/>
</workbook>
</file>

<file path=xl/sharedStrings.xml><?xml version="1.0" encoding="utf-8"?>
<sst xmlns="http://schemas.openxmlformats.org/spreadsheetml/2006/main" count="354" uniqueCount="158">
  <si>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</si>
  <si>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</si>
  <si>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</si>
  <si>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</si>
  <si>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</si>
  <si>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</si>
  <si>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</si>
  <si>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</si>
  <si>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</si>
  <si>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</si>
  <si>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</si>
  <si>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</si>
  <si>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</si>
  <si>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</si>
  <si>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</si>
  <si>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</si>
  <si>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</si>
  <si>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</si>
  <si>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</si>
  <si>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</si>
  <si>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</si>
  <si>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</si>
  <si>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</si>
  <si>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</si>
  <si>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</si>
  <si>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</si>
  <si>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</si>
  <si>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</si>
  <si>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</si>
  <si>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</si>
  <si>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</si>
  <si>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</si>
  <si>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</si>
  <si>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</si>
  <si>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</si>
  <si>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</si>
  <si>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</si>
  <si>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</si>
  <si>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</si>
  <si>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</si>
  <si>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</si>
  <si>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</si>
  <si>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</si>
  <si>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</si>
  <si>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</si>
  <si>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</si>
  <si>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</si>
  <si>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</si>
  <si>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</si>
  <si>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</si>
  <si>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</si>
  <si>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</si>
  <si>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</si>
  <si>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</si>
  <si>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</si>
  <si>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</si>
  <si>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</si>
  <si>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Заместитель Главы Администрации городского округа Саранск  -Директор Департамента по социальной политике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</si>
  <si>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</si>
  <si>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Ж.В.Пичугина</t>
  </si>
  <si>
    <t xml:space="preserve">тел. </t>
  </si>
  <si>
    <t xml:space="preserve">проставить </t>
  </si>
  <si>
    <t xml:space="preserve">План
 финансово - хозяйственной деятельности на 2016 год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</si>
  <si>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</si>
  <si>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</si>
  <si>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</si>
  <si>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</si>
  <si>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</si>
  <si>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</si>
  <si>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</si>
  <si>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</si>
  <si>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</si>
  <si>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</si>
  <si>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</si>
  <si>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</si>
  <si>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</si>
  <si>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</si>
  <si>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</si>
  <si>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</si>
  <si>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</si>
  <si>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</si>
  <si>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</si>
  <si>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</si>
  <si>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</si>
  <si>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</si>
  <si>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</si>
  <si>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</si>
  <si>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</si>
  <si>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</si>
  <si>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</si>
  <si>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</si>
  <si>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</si>
  <si>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</si>
  <si>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</si>
  <si>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</si>
  <si>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</si>
  <si>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</si>
  <si>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</si>
  <si>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</si>
  <si>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</si>
  <si>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</si>
  <si>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</si>
  <si>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</si>
  <si>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</si>
  <si>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</si>
  <si>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</si>
  <si>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</si>
  <si>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</si>
  <si>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</si>
  <si>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</si>
  <si>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</si>
  <si>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</si>
  <si>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</si>
  <si>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</si>
  <si>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</si>
  <si>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</si>
  <si>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</si>
  <si>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</si>
  <si>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</si>
  <si>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</si>
  <si>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</si>
  <si>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</si>
  <si>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</si>
  <si>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</si>
  <si>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</si>
  <si>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</si>
  <si>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</si>
  <si>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</si>
  <si>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</si>
  <si>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</si>
  <si>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</si>
  <si>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</si>
  <si>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</si>
  <si>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</si>
  <si>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</si>
  <si>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</si>
  <si>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</si>
  <si>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</si>
  <si>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</si>
  <si>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</si>
  <si>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</si>
  <si>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III. Иные субсидии, предоставляемые из бюджета</t>
  </si>
  <si>
    <t>Иные субсидии, предоставленные из бюджета</t>
  </si>
  <si>
    <t>" 28 " января 2016 г.</t>
  </si>
  <si>
    <r>
      <t xml:space="preserve">"  </t>
    </r>
    <r>
      <rPr>
        <u val="single"/>
        <sz val="11"/>
        <rFont val="Times New Roman"/>
        <family val="1"/>
      </rPr>
      <t xml:space="preserve">28 "  января  </t>
    </r>
    <r>
      <rPr>
        <sz val="11"/>
        <rFont val="Times New Roman"/>
        <family val="1"/>
      </rPr>
      <t xml:space="preserve"> 2016г.</t>
    </r>
  </si>
  <si>
    <t>"28 " января  2016 г.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</si>
  <si>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</si>
  <si>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 xml:space="preserve">от " 28 "  января  2016  г. </t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</si>
  <si>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</si>
  <si>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</si>
  <si>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 xml:space="preserve">     Финансовые активы, всего </t>
  </si>
  <si>
    <t>Муниципальное дошкольное образовательное учреждение "Детский сад №79 комбинированного вида"</t>
  </si>
  <si>
    <t>132715269/132701001</t>
  </si>
  <si>
    <t>Администрация городского округа Саранск</t>
  </si>
  <si>
    <t>430017, Республика Мордовия, г.Саранск, ул.Пушкина, 6</t>
  </si>
  <si>
    <t>1) охрана жизни и укрепление здоровья детей; 2)подготовка детей к школе;3)взаимодействие с семьями детей для обеспечения полноценного развития детей</t>
  </si>
  <si>
    <t>1) воспитание и обучение; 2)обеспечене охраны здоровья детей; 3) коррекция имеющихся недостатков в развитии речи</t>
  </si>
  <si>
    <t xml:space="preserve">1) физкультурно-оздоровительные услуги; 2) художественно-эстетические услуги; 3) познавательно-речевые услуги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</si>
</sst>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0" fillId="32" borderId="0" xfId="0" applyNumberFormat="1" applyFont="1" applyFill="1" applyAlignment="1">
      <alignment vertical="top" wrapText="1"/>
    </xf>
    <xf numFmtId="0" fontId="51" fillId="0" borderId="0" xfId="0" applyFont="1" applyAlignment="1">
      <alignment vertical="top" wrapText="1"/>
    </xf>
    <xf numFmtId="2" fontId="51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51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13">
      <selection activeCell="E41" sqref="E41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75"/>
      <c r="F1" s="75"/>
    </row>
    <row r="2" spans="1:9" ht="15" customHeight="1">
      <c r="A2" s="2"/>
      <c r="B2" s="2"/>
      <c r="C2" s="2"/>
      <c r="D2" s="3"/>
      <c r="G2" s="66" t="s">
        <v>6</v>
      </c>
      <c r="H2" s="66"/>
      <c r="I2" s="66"/>
    </row>
    <row r="3" spans="1:9" ht="51.75" customHeight="1">
      <c r="A3" s="2"/>
      <c r="B3" s="2"/>
      <c r="C3" s="2"/>
      <c r="D3" s="3"/>
      <c r="F3" s="67" t="s">
        <v>57</v>
      </c>
      <c r="G3" s="67"/>
      <c r="H3" s="67"/>
      <c r="I3" s="67"/>
    </row>
    <row r="4" spans="1:9" ht="27" customHeight="1">
      <c r="A4" s="2"/>
      <c r="B4" s="2"/>
      <c r="C4" s="2"/>
      <c r="D4" s="3"/>
      <c r="G4" s="69" t="s">
        <v>38</v>
      </c>
      <c r="H4" s="69"/>
      <c r="I4" s="69"/>
    </row>
    <row r="5" spans="1:9" ht="15" customHeight="1">
      <c r="A5" s="2"/>
      <c r="B5" s="2"/>
      <c r="C5" s="2"/>
      <c r="D5" s="3"/>
      <c r="G5" s="11"/>
      <c r="H5" s="70" t="s">
        <v>59</v>
      </c>
      <c r="I5" s="70"/>
    </row>
    <row r="6" spans="1:9" ht="15" customHeight="1">
      <c r="A6" s="2"/>
      <c r="B6" s="2"/>
      <c r="C6" s="2"/>
      <c r="D6" s="3"/>
      <c r="G6" s="15" t="s">
        <v>8</v>
      </c>
      <c r="H6" s="69" t="s">
        <v>7</v>
      </c>
      <c r="I6" s="69"/>
    </row>
    <row r="7" spans="1:9" ht="15" customHeight="1">
      <c r="A7" s="2"/>
      <c r="B7" s="2"/>
      <c r="C7" s="2"/>
      <c r="D7" s="3"/>
      <c r="G7" s="71" t="s">
        <v>144</v>
      </c>
      <c r="H7" s="71"/>
      <c r="I7" s="71"/>
    </row>
    <row r="8" spans="1:6" ht="15">
      <c r="A8" s="2"/>
      <c r="B8" s="2"/>
      <c r="C8" s="2"/>
      <c r="D8" s="3"/>
      <c r="E8" s="2"/>
      <c r="F8" s="2"/>
    </row>
    <row r="9" spans="1:9" ht="53.25" customHeight="1">
      <c r="A9" s="72" t="s">
        <v>62</v>
      </c>
      <c r="B9" s="72"/>
      <c r="C9" s="72"/>
      <c r="D9" s="72"/>
      <c r="E9" s="72"/>
      <c r="F9" s="72"/>
      <c r="G9" s="72"/>
      <c r="H9" s="72"/>
      <c r="I9" s="72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73" t="s">
        <v>143</v>
      </c>
      <c r="E12" s="73"/>
      <c r="F12" s="73"/>
      <c r="H12" s="6" t="s">
        <v>11</v>
      </c>
      <c r="I12" s="31">
        <v>42397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66" t="s">
        <v>49</v>
      </c>
      <c r="B15" s="66"/>
      <c r="C15" s="66"/>
      <c r="D15" s="68" t="s">
        <v>151</v>
      </c>
      <c r="E15" s="68"/>
      <c r="F15" s="68"/>
      <c r="H15" s="6" t="s">
        <v>39</v>
      </c>
      <c r="I15" s="7">
        <v>48652634</v>
      </c>
      <c r="J15" s="39" t="s">
        <v>61</v>
      </c>
    </row>
    <row r="16" spans="1:9" ht="31.5" customHeight="1">
      <c r="A16" s="66"/>
      <c r="B16" s="66"/>
      <c r="C16" s="66"/>
      <c r="D16" s="68"/>
      <c r="E16" s="68"/>
      <c r="F16" s="68"/>
      <c r="H16" s="2"/>
      <c r="I16" s="10"/>
    </row>
    <row r="17" spans="1:9" ht="15">
      <c r="A17" s="66" t="s">
        <v>40</v>
      </c>
      <c r="B17" s="66"/>
      <c r="C17" s="66"/>
      <c r="D17" s="68" t="s">
        <v>152</v>
      </c>
      <c r="E17" s="68"/>
      <c r="F17" s="68"/>
      <c r="H17" s="23"/>
      <c r="I17" s="24"/>
    </row>
    <row r="18" spans="1:9" ht="15">
      <c r="A18" s="66" t="s">
        <v>14</v>
      </c>
      <c r="B18" s="66"/>
      <c r="C18" s="66"/>
      <c r="D18" s="1"/>
      <c r="E18" s="1"/>
      <c r="H18" s="14" t="s">
        <v>12</v>
      </c>
      <c r="I18" s="7">
        <v>383</v>
      </c>
    </row>
    <row r="19" spans="1:6" ht="15" customHeight="1">
      <c r="A19" s="66" t="s">
        <v>13</v>
      </c>
      <c r="B19" s="66"/>
      <c r="C19" s="66"/>
      <c r="D19" s="68" t="s">
        <v>153</v>
      </c>
      <c r="E19" s="68"/>
      <c r="F19" s="68"/>
    </row>
    <row r="20" spans="1:6" ht="15" customHeight="1">
      <c r="A20" s="66"/>
      <c r="B20" s="66"/>
      <c r="C20" s="66"/>
      <c r="D20" s="68"/>
      <c r="E20" s="68"/>
      <c r="F20" s="68"/>
    </row>
    <row r="21" spans="1:6" ht="15" customHeight="1">
      <c r="A21" s="66"/>
      <c r="B21" s="66"/>
      <c r="C21" s="66"/>
      <c r="D21" s="68"/>
      <c r="E21" s="68"/>
      <c r="F21" s="68"/>
    </row>
    <row r="22" spans="1:6" ht="15" customHeight="1">
      <c r="A22" s="66" t="s">
        <v>50</v>
      </c>
      <c r="B22" s="66"/>
      <c r="C22" s="66"/>
      <c r="D22" s="68" t="s">
        <v>154</v>
      </c>
      <c r="E22" s="68"/>
      <c r="F22" s="68"/>
    </row>
    <row r="23" spans="1:6" ht="15" customHeight="1">
      <c r="A23" s="66"/>
      <c r="B23" s="66"/>
      <c r="C23" s="66"/>
      <c r="D23" s="68"/>
      <c r="E23" s="68"/>
      <c r="F23" s="68"/>
    </row>
    <row r="24" spans="1:6" ht="15" customHeight="1">
      <c r="A24" s="66"/>
      <c r="B24" s="66"/>
      <c r="C24" s="66"/>
      <c r="D24" s="68"/>
      <c r="E24" s="68"/>
      <c r="F24" s="68"/>
    </row>
    <row r="25" spans="1:6" ht="15" customHeight="1">
      <c r="A25" s="66"/>
      <c r="B25" s="66"/>
      <c r="C25" s="66"/>
      <c r="D25" s="68"/>
      <c r="E25" s="68"/>
      <c r="F25" s="68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3" t="s">
        <v>51</v>
      </c>
      <c r="B27" s="73"/>
      <c r="C27" s="73"/>
      <c r="D27" s="73"/>
      <c r="E27" s="73"/>
      <c r="F27" s="73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66" t="s">
        <v>52</v>
      </c>
      <c r="B29" s="66"/>
      <c r="C29" s="66"/>
      <c r="D29" s="66"/>
      <c r="E29" s="66"/>
      <c r="F29" s="66"/>
    </row>
    <row r="30" spans="1:7" ht="66" customHeight="1">
      <c r="A30" s="66" t="s">
        <v>155</v>
      </c>
      <c r="B30" s="66"/>
      <c r="C30" s="66"/>
      <c r="D30" s="66"/>
      <c r="E30" s="66"/>
      <c r="F30" s="66"/>
      <c r="G30" s="66"/>
    </row>
    <row r="31" spans="1:6" ht="15" customHeight="1">
      <c r="A31" s="66" t="s">
        <v>53</v>
      </c>
      <c r="B31" s="66"/>
      <c r="C31" s="66"/>
      <c r="D31" s="66"/>
      <c r="E31" s="66"/>
      <c r="F31" s="66"/>
    </row>
    <row r="32" spans="1:7" ht="66" customHeight="1">
      <c r="A32" s="66" t="s">
        <v>156</v>
      </c>
      <c r="B32" s="66"/>
      <c r="C32" s="66"/>
      <c r="D32" s="66"/>
      <c r="E32" s="66"/>
      <c r="F32" s="66"/>
      <c r="G32" s="66"/>
    </row>
    <row r="33" spans="1:6" ht="15" customHeight="1">
      <c r="A33" s="66" t="s">
        <v>36</v>
      </c>
      <c r="B33" s="66"/>
      <c r="C33" s="66"/>
      <c r="D33" s="66"/>
      <c r="E33" s="66"/>
      <c r="F33" s="66"/>
    </row>
    <row r="34" spans="1:7" ht="35.25" customHeight="1">
      <c r="A34" s="74" t="s">
        <v>157</v>
      </c>
      <c r="B34" s="74"/>
      <c r="C34" s="74"/>
      <c r="D34" s="74"/>
      <c r="E34" s="74"/>
      <c r="F34" s="74"/>
      <c r="G34" s="74"/>
    </row>
  </sheetData>
  <sheetProtection/>
  <mergeCells count="25">
    <mergeCell ref="A34:G34"/>
    <mergeCell ref="A33:F33"/>
    <mergeCell ref="E1:F1"/>
    <mergeCell ref="A29:F29"/>
    <mergeCell ref="A27:F27"/>
    <mergeCell ref="A22:C25"/>
    <mergeCell ref="A15:C16"/>
    <mergeCell ref="A17:C17"/>
    <mergeCell ref="A18:C18"/>
    <mergeCell ref="A19:C21"/>
    <mergeCell ref="A30:G30"/>
    <mergeCell ref="A32:G32"/>
    <mergeCell ref="D22:F25"/>
    <mergeCell ref="A31:F31"/>
    <mergeCell ref="D12:F12"/>
    <mergeCell ref="G4:I4"/>
    <mergeCell ref="G2:I2"/>
    <mergeCell ref="F3:I3"/>
    <mergeCell ref="D15:F16"/>
    <mergeCell ref="D19:F21"/>
    <mergeCell ref="D17:F17"/>
    <mergeCell ref="H6:I6"/>
    <mergeCell ref="H5:I5"/>
    <mergeCell ref="G7:I7"/>
    <mergeCell ref="A9:I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80" t="s">
        <v>63</v>
      </c>
      <c r="B1" s="80"/>
      <c r="C1" s="80"/>
      <c r="D1" s="80"/>
      <c r="E1" s="80"/>
      <c r="F1" s="80"/>
    </row>
    <row r="2" spans="1:6" ht="25.5" customHeight="1">
      <c r="A2" s="82" t="s">
        <v>0</v>
      </c>
      <c r="B2" s="82"/>
      <c r="C2" s="82"/>
      <c r="D2" s="82"/>
      <c r="E2" s="82"/>
      <c r="F2" s="82" t="s">
        <v>64</v>
      </c>
    </row>
    <row r="3" spans="1:6" ht="33.75" customHeight="1">
      <c r="A3" s="82"/>
      <c r="B3" s="82"/>
      <c r="C3" s="82"/>
      <c r="D3" s="82"/>
      <c r="E3" s="82"/>
      <c r="F3" s="82"/>
    </row>
    <row r="4" spans="1:6" ht="17.25" customHeight="1">
      <c r="A4" s="76" t="s">
        <v>67</v>
      </c>
      <c r="B4" s="81"/>
      <c r="C4" s="81"/>
      <c r="D4" s="81"/>
      <c r="E4" s="81"/>
      <c r="F4" s="30">
        <v>11027.16</v>
      </c>
    </row>
    <row r="5" spans="1:6" ht="13.5" customHeight="1">
      <c r="A5" s="76" t="s">
        <v>65</v>
      </c>
      <c r="B5" s="76"/>
      <c r="C5" s="76"/>
      <c r="D5" s="76"/>
      <c r="E5" s="76"/>
      <c r="F5" s="10"/>
    </row>
    <row r="6" spans="1:6" ht="23.25" customHeight="1">
      <c r="A6" s="76" t="s">
        <v>68</v>
      </c>
      <c r="B6" s="76"/>
      <c r="C6" s="76"/>
      <c r="D6" s="76"/>
      <c r="E6" s="76"/>
      <c r="F6" s="30">
        <v>9498.04</v>
      </c>
    </row>
    <row r="7" spans="1:6" ht="22.5" customHeight="1">
      <c r="A7" s="76" t="s">
        <v>66</v>
      </c>
      <c r="B7" s="76"/>
      <c r="C7" s="76"/>
      <c r="D7" s="76"/>
      <c r="E7" s="76"/>
      <c r="F7" s="10">
        <v>5774.13</v>
      </c>
    </row>
    <row r="8" spans="1:6" ht="18.75" customHeight="1">
      <c r="A8" s="76" t="s">
        <v>69</v>
      </c>
      <c r="B8" s="76"/>
      <c r="C8" s="76"/>
      <c r="D8" s="76"/>
      <c r="E8" s="76"/>
      <c r="F8" s="10">
        <v>1315.1</v>
      </c>
    </row>
    <row r="9" spans="1:6" ht="36" customHeight="1">
      <c r="A9" s="76" t="s">
        <v>70</v>
      </c>
      <c r="B9" s="76"/>
      <c r="C9" s="76"/>
      <c r="D9" s="76"/>
      <c r="E9" s="76"/>
      <c r="F9" s="10">
        <v>73.4</v>
      </c>
    </row>
    <row r="10" spans="1:6" ht="20.25" customHeight="1">
      <c r="A10" s="77" t="s">
        <v>150</v>
      </c>
      <c r="B10" s="78"/>
      <c r="C10" s="78"/>
      <c r="D10" s="78"/>
      <c r="E10" s="79"/>
      <c r="F10" s="30">
        <v>268.85</v>
      </c>
    </row>
    <row r="11" spans="1:6" ht="14.25" customHeight="1">
      <c r="A11" s="76" t="s">
        <v>1</v>
      </c>
      <c r="B11" s="76"/>
      <c r="C11" s="76"/>
      <c r="D11" s="76"/>
      <c r="E11" s="76"/>
      <c r="F11" s="10"/>
    </row>
    <row r="12" spans="1:6" ht="26.25" customHeight="1">
      <c r="A12" s="77" t="s">
        <v>71</v>
      </c>
      <c r="B12" s="78"/>
      <c r="C12" s="78"/>
      <c r="D12" s="78"/>
      <c r="E12" s="79"/>
      <c r="F12" s="10">
        <v>87.91</v>
      </c>
    </row>
    <row r="13" spans="1:6" ht="34.5" customHeight="1">
      <c r="A13" s="76" t="s">
        <v>72</v>
      </c>
      <c r="B13" s="76"/>
      <c r="C13" s="76"/>
      <c r="D13" s="76"/>
      <c r="E13" s="76"/>
      <c r="F13" s="10"/>
    </row>
    <row r="14" spans="1:6" ht="15.75" customHeight="1">
      <c r="A14" s="77"/>
      <c r="B14" s="83"/>
      <c r="C14" s="83"/>
      <c r="D14" s="83"/>
      <c r="E14" s="84"/>
      <c r="F14" s="10"/>
    </row>
    <row r="15" spans="1:6" ht="36" customHeight="1">
      <c r="A15" s="77" t="s">
        <v>73</v>
      </c>
      <c r="B15" s="83"/>
      <c r="C15" s="83"/>
      <c r="D15" s="83"/>
      <c r="E15" s="84"/>
      <c r="F15" s="10"/>
    </row>
    <row r="16" spans="1:6" ht="27" customHeight="1">
      <c r="A16" s="77" t="s">
        <v>74</v>
      </c>
      <c r="B16" s="78"/>
      <c r="C16" s="78"/>
      <c r="D16" s="78"/>
      <c r="E16" s="79"/>
      <c r="F16" s="10"/>
    </row>
    <row r="17" spans="1:6" ht="30" customHeight="1">
      <c r="A17" s="77" t="s">
        <v>75</v>
      </c>
      <c r="B17" s="83"/>
      <c r="C17" s="83"/>
      <c r="D17" s="83"/>
      <c r="E17" s="84"/>
      <c r="F17" s="10">
        <v>180.95</v>
      </c>
    </row>
    <row r="18" spans="1:6" ht="20.25" customHeight="1">
      <c r="A18" s="76" t="s">
        <v>76</v>
      </c>
      <c r="B18" s="76"/>
      <c r="C18" s="76"/>
      <c r="D18" s="76"/>
      <c r="E18" s="76"/>
      <c r="F18" s="29"/>
    </row>
    <row r="19" spans="1:6" ht="18.75" customHeight="1">
      <c r="A19" s="76" t="s">
        <v>77</v>
      </c>
      <c r="B19" s="76"/>
      <c r="C19" s="76"/>
      <c r="D19" s="76"/>
      <c r="E19" s="76"/>
      <c r="F19" s="30">
        <v>2195.04</v>
      </c>
    </row>
    <row r="20" spans="1:6" ht="35.25" customHeight="1">
      <c r="A20" s="76" t="s">
        <v>78</v>
      </c>
      <c r="B20" s="76"/>
      <c r="C20" s="76"/>
      <c r="D20" s="76"/>
      <c r="E20" s="76"/>
      <c r="F20" s="10"/>
    </row>
    <row r="21" spans="1:6" ht="25.5" customHeight="1">
      <c r="A21" s="76" t="s">
        <v>79</v>
      </c>
      <c r="B21" s="76"/>
      <c r="C21" s="76"/>
      <c r="D21" s="76"/>
      <c r="E21" s="76"/>
      <c r="F21" s="30">
        <v>2195.04</v>
      </c>
    </row>
    <row r="22" spans="1:6" ht="36.75" customHeight="1">
      <c r="A22" s="76" t="s">
        <v>80</v>
      </c>
      <c r="B22" s="76"/>
      <c r="C22" s="76"/>
      <c r="D22" s="76"/>
      <c r="E22" s="76"/>
      <c r="F22" s="10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F2:F3"/>
    <mergeCell ref="A10:E10"/>
    <mergeCell ref="A15:E15"/>
    <mergeCell ref="A1:F1"/>
    <mergeCell ref="A8:E8"/>
    <mergeCell ref="A4:E4"/>
    <mergeCell ref="A6:E6"/>
    <mergeCell ref="A2:E3"/>
    <mergeCell ref="A21:E21"/>
    <mergeCell ref="A13:E13"/>
    <mergeCell ref="A14:E14"/>
    <mergeCell ref="A11:E11"/>
    <mergeCell ref="A17:E17"/>
    <mergeCell ref="A22:E22"/>
    <mergeCell ref="A19:E19"/>
    <mergeCell ref="A20:E20"/>
    <mergeCell ref="A5:E5"/>
    <mergeCell ref="A9:E9"/>
    <mergeCell ref="A18:E18"/>
    <mergeCell ref="A16:E16"/>
    <mergeCell ref="A12:E12"/>
    <mergeCell ref="A7:E7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95" zoomScaleSheetLayoutView="95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2" max="12" width="10.875" style="0" bestFit="1" customWidth="1"/>
  </cols>
  <sheetData>
    <row r="1" spans="1:9" ht="18.7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92" t="s">
        <v>0</v>
      </c>
      <c r="B3" s="93"/>
      <c r="C3" s="98" t="s">
        <v>81</v>
      </c>
      <c r="D3" s="98" t="s">
        <v>82</v>
      </c>
      <c r="E3" s="101" t="s">
        <v>83</v>
      </c>
      <c r="F3" s="101"/>
      <c r="G3" s="101"/>
      <c r="H3" s="101"/>
      <c r="I3" s="101"/>
      <c r="J3" s="101"/>
    </row>
    <row r="4" spans="1:10" ht="11.25" customHeight="1">
      <c r="A4" s="94"/>
      <c r="B4" s="95"/>
      <c r="C4" s="99"/>
      <c r="D4" s="99"/>
      <c r="E4" s="101" t="s">
        <v>113</v>
      </c>
      <c r="F4" s="101" t="s">
        <v>2</v>
      </c>
      <c r="G4" s="101"/>
      <c r="H4" s="101"/>
      <c r="I4" s="101"/>
      <c r="J4" s="101"/>
    </row>
    <row r="5" spans="1:10" ht="117.75" customHeight="1">
      <c r="A5" s="96"/>
      <c r="B5" s="97"/>
      <c r="C5" s="100"/>
      <c r="D5" s="100"/>
      <c r="E5" s="101"/>
      <c r="F5" s="60" t="s">
        <v>114</v>
      </c>
      <c r="G5" s="60" t="s">
        <v>87</v>
      </c>
      <c r="H5" s="60" t="s">
        <v>115</v>
      </c>
      <c r="I5" s="60" t="s">
        <v>116</v>
      </c>
      <c r="J5" s="64" t="s">
        <v>142</v>
      </c>
    </row>
    <row r="6" spans="1:10" ht="29.25" customHeight="1">
      <c r="A6" s="103" t="s">
        <v>137</v>
      </c>
      <c r="B6" s="104"/>
      <c r="C6" s="21">
        <v>500</v>
      </c>
      <c r="D6" s="9" t="s">
        <v>16</v>
      </c>
      <c r="E6" s="30">
        <f>I6</f>
        <v>87907.71</v>
      </c>
      <c r="F6" s="30">
        <f>'прилож.фин.обес.'!G9</f>
        <v>0</v>
      </c>
      <c r="G6" s="30">
        <f>'прил.фин.обесп-субвенции'!G9</f>
        <v>0</v>
      </c>
      <c r="H6" s="30">
        <v>0</v>
      </c>
      <c r="I6" s="30">
        <f>'прил.внебюджет'!G9</f>
        <v>87907.71</v>
      </c>
      <c r="J6" s="65">
        <f>'прил. целев'!G9</f>
        <v>0</v>
      </c>
    </row>
    <row r="7" spans="1:13" ht="20.25" customHeight="1">
      <c r="A7" s="105" t="s">
        <v>126</v>
      </c>
      <c r="B7" s="106"/>
      <c r="C7" s="42">
        <v>100</v>
      </c>
      <c r="D7" s="9" t="s">
        <v>16</v>
      </c>
      <c r="E7" s="29">
        <f>E9+E10+E11+E12+E13</f>
        <v>16985600</v>
      </c>
      <c r="F7" s="30">
        <f>'прилож.фин.обес.'!G10+F13</f>
        <v>2046400</v>
      </c>
      <c r="G7" s="30">
        <f>'прил.фин.обесп-субвенции'!G10</f>
        <v>10922400</v>
      </c>
      <c r="H7" s="30">
        <f>H13</f>
        <v>0</v>
      </c>
      <c r="I7" s="30">
        <f>'прил.внебюджет'!G10</f>
        <v>4000000</v>
      </c>
      <c r="J7" s="65">
        <f>'прил. целев'!G10</f>
        <v>16800</v>
      </c>
      <c r="K7" s="38">
        <f>E6+E7-E17</f>
        <v>0</v>
      </c>
      <c r="L7" s="38" t="e">
        <f>#REF!+#REF!-#REF!</f>
        <v>#REF!</v>
      </c>
      <c r="M7" s="38" t="e">
        <f>#REF!+#REF!-#REF!</f>
        <v>#REF!</v>
      </c>
    </row>
    <row r="8" spans="1:10" ht="15" customHeight="1">
      <c r="A8" s="103" t="s">
        <v>4</v>
      </c>
      <c r="B8" s="104"/>
      <c r="C8" s="21"/>
      <c r="D8" s="9" t="s">
        <v>16</v>
      </c>
      <c r="E8" s="30"/>
      <c r="F8" s="30"/>
      <c r="G8" s="30"/>
      <c r="H8" s="30"/>
      <c r="I8" s="30"/>
      <c r="J8" s="65"/>
    </row>
    <row r="9" spans="1:10" ht="22.5" customHeight="1">
      <c r="A9" s="103" t="s">
        <v>117</v>
      </c>
      <c r="B9" s="104"/>
      <c r="C9" s="21">
        <v>110</v>
      </c>
      <c r="D9" s="9" t="s">
        <v>16</v>
      </c>
      <c r="E9" s="30"/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</row>
    <row r="10" spans="1:10" ht="29.25" customHeight="1">
      <c r="A10" s="102" t="s">
        <v>120</v>
      </c>
      <c r="B10" s="102"/>
      <c r="C10" s="10">
        <v>120</v>
      </c>
      <c r="D10" s="9">
        <v>130</v>
      </c>
      <c r="E10" s="37">
        <f>F10+G10+I10</f>
        <v>16968800</v>
      </c>
      <c r="F10" s="37">
        <f>'прилож.фин.обес.'!G10</f>
        <v>2046400</v>
      </c>
      <c r="G10" s="37">
        <f>'прил.фин.обесп-субвенции'!G10</f>
        <v>10922400</v>
      </c>
      <c r="H10" s="9" t="s">
        <v>16</v>
      </c>
      <c r="I10" s="9">
        <f>'прил.внебюджет'!G10</f>
        <v>4000000</v>
      </c>
      <c r="J10" s="65"/>
    </row>
    <row r="11" spans="1:11" ht="34.5" customHeight="1">
      <c r="A11" s="102" t="s">
        <v>121</v>
      </c>
      <c r="B11" s="102"/>
      <c r="C11" s="10">
        <v>130</v>
      </c>
      <c r="D11" s="9" t="s">
        <v>16</v>
      </c>
      <c r="E11" s="30"/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  <c r="K11" s="9"/>
    </row>
    <row r="12" spans="1:10" ht="91.5" customHeight="1">
      <c r="A12" s="102" t="s">
        <v>122</v>
      </c>
      <c r="B12" s="102"/>
      <c r="C12" s="10">
        <v>140</v>
      </c>
      <c r="D12" s="9" t="s">
        <v>16</v>
      </c>
      <c r="E12" s="30"/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34.5" customHeight="1">
      <c r="A13" s="110" t="s">
        <v>123</v>
      </c>
      <c r="B13" s="111"/>
      <c r="C13" s="44">
        <v>150</v>
      </c>
      <c r="D13" s="25">
        <v>180</v>
      </c>
      <c r="E13" s="30">
        <f>F13+G13+H13+J13</f>
        <v>16800</v>
      </c>
      <c r="F13" s="30"/>
      <c r="G13" s="30"/>
      <c r="H13" s="9"/>
      <c r="I13" s="9" t="s">
        <v>16</v>
      </c>
      <c r="J13" s="65">
        <f>'прил. целев'!G10</f>
        <v>16800</v>
      </c>
    </row>
    <row r="14" spans="1:10" ht="21.75" customHeight="1">
      <c r="A14" s="103" t="s">
        <v>124</v>
      </c>
      <c r="B14" s="104"/>
      <c r="C14" s="21">
        <v>160</v>
      </c>
      <c r="D14" s="25" t="s">
        <v>16</v>
      </c>
      <c r="E14" s="37"/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9.5" customHeight="1">
      <c r="A15" s="77" t="s">
        <v>125</v>
      </c>
      <c r="B15" s="79"/>
      <c r="C15" s="21">
        <v>180</v>
      </c>
      <c r="D15" s="25" t="s">
        <v>16</v>
      </c>
      <c r="E15" s="58"/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23.25" customHeight="1">
      <c r="A16" s="102" t="s">
        <v>140</v>
      </c>
      <c r="B16" s="102"/>
      <c r="C16" s="10">
        <v>600</v>
      </c>
      <c r="D16" s="9" t="s">
        <v>16</v>
      </c>
      <c r="E16" s="30">
        <f>E6-E17+E17</f>
        <v>87907.7100000009</v>
      </c>
      <c r="F16" s="30">
        <f>F6-F10+F17</f>
        <v>0</v>
      </c>
      <c r="G16" s="30">
        <f>G6-G10+G17</f>
        <v>0</v>
      </c>
      <c r="H16" s="30">
        <v>0</v>
      </c>
      <c r="I16" s="30">
        <f>I6+I7-I17</f>
        <v>0</v>
      </c>
      <c r="J16" s="30">
        <f>J6-J7+J17</f>
        <v>0</v>
      </c>
    </row>
    <row r="17" spans="1:10" ht="14.25">
      <c r="A17" s="108" t="s">
        <v>5</v>
      </c>
      <c r="B17" s="108"/>
      <c r="C17" s="32">
        <v>200</v>
      </c>
      <c r="D17" s="12"/>
      <c r="E17" s="29">
        <f aca="true" t="shared" si="0" ref="E17:J17">E19+E26+E27+E30+E31</f>
        <v>17073507.71</v>
      </c>
      <c r="F17" s="29">
        <f t="shared" si="0"/>
        <v>2046400</v>
      </c>
      <c r="G17" s="29">
        <f t="shared" si="0"/>
        <v>10922400</v>
      </c>
      <c r="H17" s="29">
        <f t="shared" si="0"/>
        <v>0</v>
      </c>
      <c r="I17" s="29">
        <f t="shared" si="0"/>
        <v>4087907.71</v>
      </c>
      <c r="J17" s="29">
        <f t="shared" si="0"/>
        <v>16800</v>
      </c>
    </row>
    <row r="18" spans="1:10" ht="15">
      <c r="A18" s="102" t="s">
        <v>111</v>
      </c>
      <c r="B18" s="102"/>
      <c r="C18" s="10"/>
      <c r="D18" s="12"/>
      <c r="E18" s="30"/>
      <c r="F18" s="30"/>
      <c r="G18" s="30"/>
      <c r="H18" s="30"/>
      <c r="I18" s="30"/>
      <c r="J18" s="65"/>
    </row>
    <row r="19" spans="1:10" ht="21.75" customHeight="1">
      <c r="A19" s="107" t="s">
        <v>127</v>
      </c>
      <c r="B19" s="107"/>
      <c r="C19" s="51">
        <v>210</v>
      </c>
      <c r="D19" s="12">
        <f aca="true" t="shared" si="1" ref="D19:I19">D21+D22+D23</f>
        <v>342</v>
      </c>
      <c r="E19" s="30">
        <f>E21+E22+E23</f>
        <v>11080800</v>
      </c>
      <c r="F19" s="30">
        <f t="shared" si="1"/>
        <v>3000</v>
      </c>
      <c r="G19" s="30">
        <f t="shared" si="1"/>
        <v>10817400</v>
      </c>
      <c r="H19" s="30">
        <f t="shared" si="1"/>
        <v>0</v>
      </c>
      <c r="I19" s="30">
        <f t="shared" si="1"/>
        <v>260400</v>
      </c>
      <c r="J19" s="30">
        <f>J21+J22+J23</f>
        <v>0</v>
      </c>
    </row>
    <row r="20" spans="1:10" ht="15">
      <c r="A20" s="76" t="s">
        <v>1</v>
      </c>
      <c r="B20" s="76"/>
      <c r="C20" s="48"/>
      <c r="D20" s="12"/>
      <c r="E20" s="30"/>
      <c r="F20" s="30"/>
      <c r="G20" s="30"/>
      <c r="H20" s="30"/>
      <c r="I20" s="30"/>
      <c r="J20" s="65"/>
    </row>
    <row r="21" spans="1:10" ht="15">
      <c r="A21" s="102" t="s">
        <v>112</v>
      </c>
      <c r="B21" s="102"/>
      <c r="C21" s="10">
        <v>211</v>
      </c>
      <c r="D21" s="12">
        <v>111</v>
      </c>
      <c r="E21" s="30">
        <f>F21+G21+H21+I21+J21</f>
        <v>8217400</v>
      </c>
      <c r="F21" s="30">
        <f>'прилож.фин.обес.'!G15</f>
        <v>0</v>
      </c>
      <c r="G21" s="30">
        <f>'прил.фин.обесп-субвенции'!G15</f>
        <v>8017400</v>
      </c>
      <c r="H21" s="30"/>
      <c r="I21" s="30">
        <f>'прил.внебюджет'!G15</f>
        <v>200000</v>
      </c>
      <c r="J21" s="65">
        <f>'прил. целев'!G15</f>
        <v>0</v>
      </c>
    </row>
    <row r="22" spans="1:10" ht="15">
      <c r="A22" s="102" t="s">
        <v>19</v>
      </c>
      <c r="B22" s="102"/>
      <c r="C22" s="50">
        <v>212</v>
      </c>
      <c r="D22" s="12">
        <v>112</v>
      </c>
      <c r="E22" s="30">
        <f>F22+G22+H22+I22+J22</f>
        <v>3000</v>
      </c>
      <c r="F22" s="30">
        <f>'прилож.фин.обес.'!G16</f>
        <v>3000</v>
      </c>
      <c r="G22" s="30">
        <f>'прил.фин.обесп-субвенции'!G16</f>
        <v>0</v>
      </c>
      <c r="H22" s="30"/>
      <c r="I22" s="30">
        <f>'прил.внебюджет'!G16</f>
        <v>0</v>
      </c>
      <c r="J22" s="65">
        <f>'прил. целев'!G16</f>
        <v>0</v>
      </c>
    </row>
    <row r="23" spans="1:10" ht="31.5" customHeight="1">
      <c r="A23" s="102" t="s">
        <v>20</v>
      </c>
      <c r="B23" s="102"/>
      <c r="C23" s="10">
        <v>213</v>
      </c>
      <c r="D23" s="12">
        <v>119</v>
      </c>
      <c r="E23" s="30">
        <f>F23+G23+H23+I23+J23</f>
        <v>2860400</v>
      </c>
      <c r="F23" s="30">
        <f>'прилож.фин.обес.'!G17</f>
        <v>0</v>
      </c>
      <c r="G23" s="30">
        <f>'прил.фин.обесп-субвенции'!G17</f>
        <v>2800000</v>
      </c>
      <c r="H23" s="30"/>
      <c r="I23" s="30">
        <f>'прил.внебюджет'!G17</f>
        <v>60400</v>
      </c>
      <c r="J23" s="65">
        <f>'прил. целев'!G17</f>
        <v>0</v>
      </c>
    </row>
    <row r="24" spans="1:10" ht="34.5" customHeight="1">
      <c r="A24" s="102" t="s">
        <v>128</v>
      </c>
      <c r="B24" s="102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5"/>
    </row>
    <row r="25" spans="1:10" ht="15">
      <c r="A25" s="76" t="s">
        <v>1</v>
      </c>
      <c r="B25" s="76"/>
      <c r="C25" s="48"/>
      <c r="D25" s="12"/>
      <c r="E25" s="30"/>
      <c r="F25" s="30"/>
      <c r="G25" s="30"/>
      <c r="H25" s="30"/>
      <c r="I25" s="30"/>
      <c r="J25" s="65"/>
    </row>
    <row r="26" spans="1:10" ht="19.5" customHeight="1">
      <c r="A26" s="86" t="s">
        <v>139</v>
      </c>
      <c r="B26" s="87"/>
      <c r="C26" s="90">
        <v>230</v>
      </c>
      <c r="D26" s="12">
        <v>851</v>
      </c>
      <c r="E26" s="30">
        <f>F26+G26+H26+I26+J26</f>
        <v>574000</v>
      </c>
      <c r="F26" s="30">
        <f>'прилож.фин.обес.'!G33-F27</f>
        <v>574000</v>
      </c>
      <c r="G26" s="30"/>
      <c r="H26" s="30"/>
      <c r="I26" s="30"/>
      <c r="J26" s="65"/>
    </row>
    <row r="27" spans="1:10" ht="15.75" customHeight="1">
      <c r="A27" s="88"/>
      <c r="B27" s="89"/>
      <c r="C27" s="91"/>
      <c r="D27" s="12">
        <v>852</v>
      </c>
      <c r="E27" s="30">
        <f>F27+G27+H27+I27+J27</f>
        <v>9000</v>
      </c>
      <c r="F27" s="30">
        <v>5000</v>
      </c>
      <c r="G27" s="30">
        <f>'прил.фин.обесп-субвенции'!G33</f>
        <v>0</v>
      </c>
      <c r="H27" s="30"/>
      <c r="I27" s="30">
        <f>'прил.внебюджет'!G33</f>
        <v>4000</v>
      </c>
      <c r="J27" s="65">
        <f>'прил. целев'!G33</f>
        <v>0</v>
      </c>
    </row>
    <row r="28" spans="1:10" ht="15">
      <c r="A28" s="102" t="s">
        <v>1</v>
      </c>
      <c r="B28" s="102"/>
      <c r="C28" s="10"/>
      <c r="D28" s="12"/>
      <c r="E28" s="30">
        <f>F28+G28+H28+I28</f>
        <v>0</v>
      </c>
      <c r="F28" s="30"/>
      <c r="G28" s="30"/>
      <c r="H28" s="30"/>
      <c r="I28" s="30"/>
      <c r="J28" s="65"/>
    </row>
    <row r="29" spans="1:10" ht="35.25" customHeight="1">
      <c r="A29" s="102" t="s">
        <v>138</v>
      </c>
      <c r="B29" s="102"/>
      <c r="C29" s="10">
        <v>240</v>
      </c>
      <c r="D29" s="12"/>
      <c r="E29" s="30">
        <f>F29+G29+H29+I29</f>
        <v>0</v>
      </c>
      <c r="F29" s="30"/>
      <c r="G29" s="30"/>
      <c r="H29" s="30"/>
      <c r="I29" s="30"/>
      <c r="J29" s="65"/>
    </row>
    <row r="30" spans="1:10" ht="48" customHeight="1">
      <c r="A30" s="102" t="s">
        <v>129</v>
      </c>
      <c r="B30" s="102"/>
      <c r="C30" s="10">
        <v>250</v>
      </c>
      <c r="D30" s="12">
        <v>244</v>
      </c>
      <c r="E30" s="30">
        <f>F30+G30+H30+I30+J30</f>
        <v>0</v>
      </c>
      <c r="F30" s="30"/>
      <c r="G30" s="30"/>
      <c r="H30" s="30"/>
      <c r="I30" s="30"/>
      <c r="J30" s="65"/>
    </row>
    <row r="31" spans="1:10" ht="31.5" customHeight="1">
      <c r="A31" s="102" t="s">
        <v>130</v>
      </c>
      <c r="B31" s="102"/>
      <c r="C31" s="10">
        <v>260</v>
      </c>
      <c r="D31" s="12">
        <v>244</v>
      </c>
      <c r="E31" s="30">
        <f>F31+G31+H31+I31+J31</f>
        <v>5409707.71</v>
      </c>
      <c r="F31" s="30">
        <f>'прилож.фин.обес.'!G18+'прилож.фин.обес.'!G34</f>
        <v>1464400</v>
      </c>
      <c r="G31" s="30">
        <f>'прил.фин.обесп-субвенции'!G18+'прил.фин.обесп-субвенции'!G34</f>
        <v>105000</v>
      </c>
      <c r="H31" s="30"/>
      <c r="I31" s="30">
        <f>'прил.внебюджет'!G18+'прил.внебюджет'!G34</f>
        <v>3823507.71</v>
      </c>
      <c r="J31" s="65">
        <f>'прил. целев'!G18+'прил. целев'!G34</f>
        <v>16800</v>
      </c>
    </row>
    <row r="32" spans="1:10" ht="28.5" customHeight="1">
      <c r="A32" s="102" t="s">
        <v>131</v>
      </c>
      <c r="B32" s="102"/>
      <c r="C32" s="10">
        <v>300</v>
      </c>
      <c r="D32" s="12" t="s">
        <v>16</v>
      </c>
      <c r="E32" s="30">
        <f aca="true" t="shared" si="2" ref="E32:E38">F32+G32+H32+I32</f>
        <v>0</v>
      </c>
      <c r="F32" s="30"/>
      <c r="G32" s="30"/>
      <c r="H32" s="30"/>
      <c r="I32" s="30"/>
      <c r="J32" s="65"/>
    </row>
    <row r="33" spans="1:10" ht="15">
      <c r="A33" s="76" t="s">
        <v>1</v>
      </c>
      <c r="B33" s="76"/>
      <c r="C33" s="48"/>
      <c r="D33" s="12"/>
      <c r="E33" s="30">
        <f t="shared" si="2"/>
        <v>0</v>
      </c>
      <c r="F33" s="30"/>
      <c r="G33" s="30"/>
      <c r="H33" s="30"/>
      <c r="I33" s="30"/>
      <c r="J33" s="65"/>
    </row>
    <row r="34" spans="1:10" ht="24" customHeight="1">
      <c r="A34" s="102" t="s">
        <v>132</v>
      </c>
      <c r="B34" s="102"/>
      <c r="C34" s="10">
        <v>310</v>
      </c>
      <c r="D34" s="12"/>
      <c r="E34" s="30">
        <f t="shared" si="2"/>
        <v>0</v>
      </c>
      <c r="F34" s="30"/>
      <c r="G34" s="30"/>
      <c r="H34" s="30"/>
      <c r="I34" s="30"/>
      <c r="J34" s="65"/>
    </row>
    <row r="35" spans="1:10" ht="22.5" customHeight="1">
      <c r="A35" s="102" t="s">
        <v>133</v>
      </c>
      <c r="B35" s="102"/>
      <c r="C35" s="10">
        <v>320</v>
      </c>
      <c r="D35" s="12"/>
      <c r="E35" s="30">
        <f t="shared" si="2"/>
        <v>0</v>
      </c>
      <c r="F35" s="30"/>
      <c r="G35" s="30"/>
      <c r="H35" s="30"/>
      <c r="I35" s="30"/>
      <c r="J35" s="65"/>
    </row>
    <row r="36" spans="1:10" ht="18.75" customHeight="1">
      <c r="A36" s="76" t="s">
        <v>134</v>
      </c>
      <c r="B36" s="76"/>
      <c r="C36" s="10">
        <v>400</v>
      </c>
      <c r="D36" s="12"/>
      <c r="E36" s="30">
        <f t="shared" si="2"/>
        <v>0</v>
      </c>
      <c r="F36" s="30"/>
      <c r="G36" s="30"/>
      <c r="H36" s="30"/>
      <c r="I36" s="30"/>
      <c r="J36" s="65"/>
    </row>
    <row r="37" spans="1:10" ht="36.75" customHeight="1">
      <c r="A37" s="102" t="s">
        <v>135</v>
      </c>
      <c r="B37" s="102"/>
      <c r="C37" s="10">
        <v>410</v>
      </c>
      <c r="D37" s="12"/>
      <c r="E37" s="30">
        <f t="shared" si="2"/>
        <v>0</v>
      </c>
      <c r="F37" s="30"/>
      <c r="G37" s="30"/>
      <c r="H37" s="30"/>
      <c r="I37" s="30"/>
      <c r="J37" s="65"/>
    </row>
    <row r="38" spans="1:10" ht="21.75" customHeight="1">
      <c r="A38" s="109" t="s">
        <v>136</v>
      </c>
      <c r="B38" s="109"/>
      <c r="C38" s="49">
        <v>420</v>
      </c>
      <c r="D38" s="12"/>
      <c r="E38" s="30">
        <f t="shared" si="2"/>
        <v>0</v>
      </c>
      <c r="F38" s="30"/>
      <c r="G38" s="30"/>
      <c r="H38" s="30"/>
      <c r="I38" s="30"/>
      <c r="J38" s="65"/>
    </row>
    <row r="39" spans="1:4" ht="12" customHeight="1">
      <c r="A39" s="8"/>
      <c r="B39" s="8"/>
      <c r="C39" s="8"/>
      <c r="D39" s="1"/>
    </row>
    <row r="40" spans="1:7" ht="15">
      <c r="A40" s="66" t="s">
        <v>54</v>
      </c>
      <c r="B40" s="66"/>
      <c r="C40" s="66"/>
      <c r="D40" s="66"/>
      <c r="E40" s="11"/>
      <c r="F40" s="70"/>
      <c r="G40" s="70"/>
    </row>
    <row r="41" spans="1:7" ht="15" customHeight="1">
      <c r="A41" s="66" t="s">
        <v>48</v>
      </c>
      <c r="B41" s="66"/>
      <c r="C41" s="4"/>
      <c r="D41" s="4"/>
      <c r="E41" s="62" t="s">
        <v>8</v>
      </c>
      <c r="F41" s="75" t="s">
        <v>7</v>
      </c>
      <c r="G41" s="75"/>
    </row>
    <row r="42" spans="1:7" ht="15">
      <c r="A42" s="1"/>
      <c r="B42" s="1"/>
      <c r="C42" s="1"/>
      <c r="D42" s="1"/>
      <c r="E42" s="62"/>
      <c r="F42" s="85"/>
      <c r="G42" s="85"/>
    </row>
    <row r="43" spans="1:7" ht="15">
      <c r="A43" s="66" t="s">
        <v>55</v>
      </c>
      <c r="B43" s="66"/>
      <c r="C43" s="66"/>
      <c r="D43" s="66"/>
      <c r="E43" s="63"/>
      <c r="F43" s="70"/>
      <c r="G43" s="70"/>
    </row>
    <row r="44" spans="1:7" ht="15" customHeight="1">
      <c r="A44" s="2"/>
      <c r="B44" s="2"/>
      <c r="C44" s="2"/>
      <c r="D44" s="3"/>
      <c r="E44" s="15" t="s">
        <v>8</v>
      </c>
      <c r="F44" s="75" t="s">
        <v>7</v>
      </c>
      <c r="G44" s="75"/>
    </row>
    <row r="45" spans="1:7" ht="15">
      <c r="A45" s="66" t="s">
        <v>47</v>
      </c>
      <c r="B45" s="66"/>
      <c r="C45" s="66"/>
      <c r="D45" s="66"/>
      <c r="E45" s="63"/>
      <c r="F45" s="70"/>
      <c r="G45" s="70"/>
    </row>
    <row r="46" spans="1:7" ht="15" customHeight="1">
      <c r="A46" s="4" t="s">
        <v>60</v>
      </c>
      <c r="B46" s="2"/>
      <c r="C46" s="2"/>
      <c r="D46" s="3"/>
      <c r="E46" s="15" t="s">
        <v>8</v>
      </c>
      <c r="F46" s="75" t="s">
        <v>7</v>
      </c>
      <c r="G46" s="75"/>
    </row>
    <row r="47" spans="1:4" ht="15">
      <c r="A47" s="71" t="s">
        <v>145</v>
      </c>
      <c r="B47" s="71"/>
      <c r="C47" s="3"/>
      <c r="D47" s="3"/>
    </row>
    <row r="48" spans="1:9" ht="15">
      <c r="A48" s="2"/>
      <c r="B48" s="2"/>
      <c r="C48" s="2"/>
      <c r="D48" s="3"/>
      <c r="E48" s="28">
        <f>E6+E7-E17</f>
        <v>0</v>
      </c>
      <c r="F48" s="28">
        <f>F6+F7-F17</f>
        <v>0</v>
      </c>
      <c r="G48" s="28">
        <f>G6+G7-G17</f>
        <v>0</v>
      </c>
      <c r="H48" s="28">
        <f>H6+H7-H17</f>
        <v>0</v>
      </c>
      <c r="I48" s="28">
        <f>I6+I7-I17</f>
        <v>0</v>
      </c>
    </row>
  </sheetData>
  <sheetProtection/>
  <mergeCells count="52">
    <mergeCell ref="E3:J3"/>
    <mergeCell ref="F4:J4"/>
    <mergeCell ref="A25:B25"/>
    <mergeCell ref="A36:B36"/>
    <mergeCell ref="A34:B34"/>
    <mergeCell ref="A30:B30"/>
    <mergeCell ref="A8:B8"/>
    <mergeCell ref="A13:B13"/>
    <mergeCell ref="A9:B9"/>
    <mergeCell ref="A14:B14"/>
    <mergeCell ref="F46:G46"/>
    <mergeCell ref="A37:B37"/>
    <mergeCell ref="A38:B38"/>
    <mergeCell ref="A47:B47"/>
    <mergeCell ref="A33:B33"/>
    <mergeCell ref="A41:B41"/>
    <mergeCell ref="A40:D40"/>
    <mergeCell ref="A43:D43"/>
    <mergeCell ref="A45:D45"/>
    <mergeCell ref="A35:B35"/>
    <mergeCell ref="A29:B29"/>
    <mergeCell ref="A20:B20"/>
    <mergeCell ref="A24:B24"/>
    <mergeCell ref="A16:B16"/>
    <mergeCell ref="A15:B15"/>
    <mergeCell ref="A28:B28"/>
    <mergeCell ref="A7:B7"/>
    <mergeCell ref="A22:B22"/>
    <mergeCell ref="A21:B21"/>
    <mergeCell ref="A19:B19"/>
    <mergeCell ref="A17:B17"/>
    <mergeCell ref="A11:B11"/>
    <mergeCell ref="E4:E5"/>
    <mergeCell ref="F44:G44"/>
    <mergeCell ref="F45:G45"/>
    <mergeCell ref="A10:B10"/>
    <mergeCell ref="A6:B6"/>
    <mergeCell ref="A18:B18"/>
    <mergeCell ref="A23:B23"/>
    <mergeCell ref="A32:B32"/>
    <mergeCell ref="A12:B12"/>
    <mergeCell ref="A31:B31"/>
    <mergeCell ref="A1:I1"/>
    <mergeCell ref="F40:G40"/>
    <mergeCell ref="F41:G41"/>
    <mergeCell ref="F42:G42"/>
    <mergeCell ref="F43:G43"/>
    <mergeCell ref="A26:B27"/>
    <mergeCell ref="C26:C27"/>
    <mergeCell ref="A3:B5"/>
    <mergeCell ref="C3:C5"/>
    <mergeCell ref="D3:D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5"/>
  <sheetViews>
    <sheetView view="pageBreakPreview" zoomScale="86" zoomScaleSheetLayoutView="86" workbookViewId="0" topLeftCell="A1">
      <selection activeCell="G39" sqref="G39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11.125" style="2" customWidth="1"/>
    <col min="6" max="6" width="9.875" style="3" customWidth="1"/>
    <col min="7" max="7" width="21.875" style="2" customWidth="1"/>
    <col min="8" max="8" width="9.125" style="2" customWidth="1"/>
    <col min="9" max="10" width="14.25390625" style="2" customWidth="1"/>
    <col min="11" max="11" width="14.875" style="2" customWidth="1"/>
    <col min="12" max="16384" width="9.125" style="2" customWidth="1"/>
  </cols>
  <sheetData>
    <row r="1" spans="6:8" ht="46.5" customHeight="1">
      <c r="F1" s="66" t="s">
        <v>146</v>
      </c>
      <c r="G1" s="66"/>
      <c r="H1" s="66"/>
    </row>
    <row r="2" spans="7:8" ht="17.25" customHeight="1">
      <c r="G2" s="71" t="s">
        <v>147</v>
      </c>
      <c r="H2" s="71"/>
    </row>
    <row r="3" ht="8.25" customHeight="1">
      <c r="G3" s="45"/>
    </row>
    <row r="4" spans="2:7" ht="45" customHeight="1">
      <c r="B4" s="116" t="s">
        <v>58</v>
      </c>
      <c r="C4" s="116"/>
      <c r="D4" s="116"/>
      <c r="E4" s="116"/>
      <c r="F4" s="116"/>
      <c r="G4" s="116"/>
    </row>
    <row r="5" spans="2:7" ht="15.75" customHeight="1">
      <c r="B5" s="56"/>
      <c r="C5" s="56"/>
      <c r="D5" s="56"/>
      <c r="E5" s="52"/>
      <c r="F5" s="56"/>
      <c r="G5" s="56"/>
    </row>
    <row r="6" spans="2:9" ht="18" customHeight="1">
      <c r="B6" s="114" t="s">
        <v>0</v>
      </c>
      <c r="C6" s="114"/>
      <c r="D6" s="114"/>
      <c r="E6" s="117" t="s">
        <v>81</v>
      </c>
      <c r="F6" s="115" t="s">
        <v>82</v>
      </c>
      <c r="G6" s="123" t="s">
        <v>85</v>
      </c>
      <c r="I6" s="35"/>
    </row>
    <row r="7" spans="2:9" ht="18" customHeight="1">
      <c r="B7" s="114"/>
      <c r="C7" s="114"/>
      <c r="D7" s="114"/>
      <c r="E7" s="118"/>
      <c r="F7" s="115"/>
      <c r="G7" s="123"/>
      <c r="I7" s="35"/>
    </row>
    <row r="8" spans="2:7" ht="51" customHeight="1">
      <c r="B8" s="114"/>
      <c r="C8" s="114"/>
      <c r="D8" s="114"/>
      <c r="E8" s="119"/>
      <c r="F8" s="115"/>
      <c r="G8" s="123"/>
    </row>
    <row r="9" spans="2:7" ht="31.5" customHeight="1">
      <c r="B9" s="102" t="s">
        <v>15</v>
      </c>
      <c r="C9" s="102"/>
      <c r="D9" s="102"/>
      <c r="E9" s="44"/>
      <c r="F9" s="25" t="s">
        <v>16</v>
      </c>
      <c r="G9" s="10"/>
    </row>
    <row r="10" spans="2:7" ht="24.75" customHeight="1">
      <c r="B10" s="108" t="s">
        <v>3</v>
      </c>
      <c r="C10" s="108"/>
      <c r="D10" s="108"/>
      <c r="E10" s="42"/>
      <c r="F10" s="9" t="s">
        <v>16</v>
      </c>
      <c r="G10" s="10">
        <v>2046400</v>
      </c>
    </row>
    <row r="11" spans="2:11" s="19" customFormat="1" ht="22.5" customHeight="1">
      <c r="B11" s="108" t="s">
        <v>5</v>
      </c>
      <c r="C11" s="108"/>
      <c r="D11" s="108"/>
      <c r="E11" s="42"/>
      <c r="F11" s="12">
        <v>900</v>
      </c>
      <c r="G11" s="29">
        <f>G13+G18+G26+G29+G34+G40+G33</f>
        <v>2046400</v>
      </c>
      <c r="I11" s="34">
        <f>G9+G10-G11</f>
        <v>0</v>
      </c>
      <c r="J11" s="34" t="e">
        <f>#REF!+#REF!-#REF!</f>
        <v>#REF!</v>
      </c>
      <c r="K11" s="34" t="e">
        <f>#REF!+#REF!-#REF!</f>
        <v>#REF!</v>
      </c>
    </row>
    <row r="12" spans="2:7" ht="18" customHeight="1">
      <c r="B12" s="102" t="s">
        <v>4</v>
      </c>
      <c r="C12" s="102"/>
      <c r="D12" s="102"/>
      <c r="E12" s="21"/>
      <c r="F12" s="9"/>
      <c r="G12" s="10"/>
    </row>
    <row r="13" spans="2:7" ht="30.75" customHeight="1">
      <c r="B13" s="107" t="s">
        <v>41</v>
      </c>
      <c r="C13" s="107"/>
      <c r="D13" s="107"/>
      <c r="E13" s="46"/>
      <c r="F13" s="17">
        <v>210</v>
      </c>
      <c r="G13" s="30">
        <f>G15+G16+G17</f>
        <v>3000</v>
      </c>
    </row>
    <row r="14" spans="2:7" ht="21.75" customHeight="1">
      <c r="B14" s="76" t="s">
        <v>1</v>
      </c>
      <c r="C14" s="76"/>
      <c r="D14" s="76"/>
      <c r="E14" s="40"/>
      <c r="F14" s="10"/>
      <c r="G14" s="10"/>
    </row>
    <row r="15" spans="2:7" ht="19.5" customHeight="1">
      <c r="B15" s="102" t="s">
        <v>18</v>
      </c>
      <c r="C15" s="102"/>
      <c r="D15" s="102"/>
      <c r="E15" s="18"/>
      <c r="F15" s="17">
        <v>211</v>
      </c>
      <c r="G15" s="10"/>
    </row>
    <row r="16" spans="2:7" ht="19.5" customHeight="1">
      <c r="B16" s="122" t="s">
        <v>19</v>
      </c>
      <c r="C16" s="122"/>
      <c r="D16" s="122"/>
      <c r="E16" s="47"/>
      <c r="F16" s="17">
        <v>212</v>
      </c>
      <c r="G16" s="10">
        <v>3000</v>
      </c>
    </row>
    <row r="17" spans="2:7" ht="19.5" customHeight="1">
      <c r="B17" s="102" t="s">
        <v>20</v>
      </c>
      <c r="C17" s="102"/>
      <c r="D17" s="102"/>
      <c r="E17" s="18"/>
      <c r="F17" s="17">
        <v>213</v>
      </c>
      <c r="G17" s="10"/>
    </row>
    <row r="18" spans="2:7" ht="19.5" customHeight="1">
      <c r="B18" s="102" t="s">
        <v>42</v>
      </c>
      <c r="C18" s="102"/>
      <c r="D18" s="102"/>
      <c r="E18" s="18"/>
      <c r="F18" s="17">
        <v>220</v>
      </c>
      <c r="G18" s="30">
        <f>G20+G21+G22+G23+G24+G25</f>
        <v>1012500</v>
      </c>
    </row>
    <row r="19" spans="2:7" ht="19.5" customHeight="1">
      <c r="B19" s="76" t="s">
        <v>1</v>
      </c>
      <c r="C19" s="76"/>
      <c r="D19" s="76"/>
      <c r="E19" s="40"/>
      <c r="F19" s="17"/>
      <c r="G19" s="10"/>
    </row>
    <row r="20" spans="2:7" ht="19.5" customHeight="1">
      <c r="B20" s="102" t="s">
        <v>21</v>
      </c>
      <c r="C20" s="102"/>
      <c r="D20" s="102"/>
      <c r="E20" s="18"/>
      <c r="F20" s="17">
        <v>221</v>
      </c>
      <c r="G20" s="10">
        <v>40000</v>
      </c>
    </row>
    <row r="21" spans="2:7" ht="19.5" customHeight="1">
      <c r="B21" s="102" t="s">
        <v>22</v>
      </c>
      <c r="C21" s="102"/>
      <c r="D21" s="102"/>
      <c r="E21" s="18"/>
      <c r="F21" s="17">
        <v>222</v>
      </c>
      <c r="G21" s="10"/>
    </row>
    <row r="22" spans="2:7" ht="19.5" customHeight="1">
      <c r="B22" s="102" t="s">
        <v>23</v>
      </c>
      <c r="C22" s="102"/>
      <c r="D22" s="102"/>
      <c r="E22" s="18"/>
      <c r="F22" s="17">
        <v>223</v>
      </c>
      <c r="G22" s="10">
        <v>827500</v>
      </c>
    </row>
    <row r="23" spans="2:7" ht="19.5" customHeight="1">
      <c r="B23" s="102" t="s">
        <v>24</v>
      </c>
      <c r="C23" s="102"/>
      <c r="D23" s="102"/>
      <c r="E23" s="18"/>
      <c r="F23" s="17">
        <v>224</v>
      </c>
      <c r="G23" s="10"/>
    </row>
    <row r="24" spans="2:7" ht="19.5" customHeight="1">
      <c r="B24" s="102" t="s">
        <v>25</v>
      </c>
      <c r="C24" s="102"/>
      <c r="D24" s="102"/>
      <c r="E24" s="18"/>
      <c r="F24" s="17">
        <v>225</v>
      </c>
      <c r="G24" s="10">
        <v>85000</v>
      </c>
    </row>
    <row r="25" spans="2:7" ht="18" customHeight="1">
      <c r="B25" s="102" t="s">
        <v>26</v>
      </c>
      <c r="C25" s="102"/>
      <c r="D25" s="102"/>
      <c r="E25" s="18"/>
      <c r="F25" s="17">
        <v>226</v>
      </c>
      <c r="G25" s="10">
        <v>60000</v>
      </c>
    </row>
    <row r="26" spans="2:7" ht="18" customHeight="1">
      <c r="B26" s="102" t="s">
        <v>43</v>
      </c>
      <c r="C26" s="102"/>
      <c r="D26" s="102"/>
      <c r="E26" s="18"/>
      <c r="F26" s="17">
        <v>240</v>
      </c>
      <c r="G26" s="10"/>
    </row>
    <row r="27" spans="2:7" ht="18" customHeight="1">
      <c r="B27" s="76" t="s">
        <v>1</v>
      </c>
      <c r="C27" s="76"/>
      <c r="D27" s="76"/>
      <c r="E27" s="40"/>
      <c r="F27" s="17"/>
      <c r="G27" s="10"/>
    </row>
    <row r="28" spans="2:7" ht="18" customHeight="1">
      <c r="B28" s="102" t="s">
        <v>27</v>
      </c>
      <c r="C28" s="102"/>
      <c r="D28" s="102"/>
      <c r="E28" s="18"/>
      <c r="F28" s="17">
        <v>241</v>
      </c>
      <c r="G28" s="10"/>
    </row>
    <row r="29" spans="2:7" ht="18" customHeight="1">
      <c r="B29" s="102" t="s">
        <v>44</v>
      </c>
      <c r="C29" s="102"/>
      <c r="D29" s="102"/>
      <c r="E29" s="18"/>
      <c r="F29" s="17">
        <v>260</v>
      </c>
      <c r="G29" s="10"/>
    </row>
    <row r="30" spans="2:7" ht="18" customHeight="1">
      <c r="B30" s="76" t="s">
        <v>1</v>
      </c>
      <c r="C30" s="76"/>
      <c r="D30" s="76"/>
      <c r="E30" s="40"/>
      <c r="F30" s="17"/>
      <c r="G30" s="10"/>
    </row>
    <row r="31" spans="2:7" ht="18" customHeight="1">
      <c r="B31" s="102" t="s">
        <v>28</v>
      </c>
      <c r="C31" s="102"/>
      <c r="D31" s="102"/>
      <c r="E31" s="18"/>
      <c r="F31" s="17">
        <v>262</v>
      </c>
      <c r="G31" s="10"/>
    </row>
    <row r="32" spans="2:7" ht="18" customHeight="1">
      <c r="B32" s="109" t="s">
        <v>29</v>
      </c>
      <c r="C32" s="109"/>
      <c r="D32" s="109"/>
      <c r="E32" s="59"/>
      <c r="F32" s="17">
        <v>263</v>
      </c>
      <c r="G32" s="10"/>
    </row>
    <row r="33" spans="2:7" ht="18" customHeight="1">
      <c r="B33" s="102" t="s">
        <v>30</v>
      </c>
      <c r="C33" s="102"/>
      <c r="D33" s="102"/>
      <c r="E33" s="18"/>
      <c r="F33" s="17">
        <v>290</v>
      </c>
      <c r="G33" s="10">
        <v>579000</v>
      </c>
    </row>
    <row r="34" spans="2:7" ht="18" customHeight="1">
      <c r="B34" s="102" t="s">
        <v>45</v>
      </c>
      <c r="C34" s="102"/>
      <c r="D34" s="102"/>
      <c r="E34" s="18"/>
      <c r="F34" s="17">
        <v>300</v>
      </c>
      <c r="G34" s="30">
        <f>G36+G37+G38+G39</f>
        <v>451900</v>
      </c>
    </row>
    <row r="35" spans="2:7" ht="18" customHeight="1">
      <c r="B35" s="76" t="s">
        <v>1</v>
      </c>
      <c r="C35" s="76"/>
      <c r="D35" s="76"/>
      <c r="E35" s="40"/>
      <c r="F35" s="17"/>
      <c r="G35" s="10"/>
    </row>
    <row r="36" spans="2:7" ht="18" customHeight="1">
      <c r="B36" s="102" t="s">
        <v>31</v>
      </c>
      <c r="C36" s="102"/>
      <c r="D36" s="102"/>
      <c r="E36" s="18"/>
      <c r="F36" s="17">
        <v>310</v>
      </c>
      <c r="G36" s="10"/>
    </row>
    <row r="37" spans="2:7" ht="18" customHeight="1">
      <c r="B37" s="102" t="s">
        <v>32</v>
      </c>
      <c r="C37" s="102"/>
      <c r="D37" s="102"/>
      <c r="E37" s="44"/>
      <c r="F37" s="27">
        <v>320</v>
      </c>
      <c r="G37" s="10"/>
    </row>
    <row r="38" spans="2:7" ht="18" customHeight="1">
      <c r="B38" s="102" t="s">
        <v>33</v>
      </c>
      <c r="C38" s="102"/>
      <c r="D38" s="102"/>
      <c r="E38" s="11"/>
      <c r="F38" s="26">
        <v>330</v>
      </c>
      <c r="G38" s="10"/>
    </row>
    <row r="39" spans="2:7" ht="15.75" customHeight="1">
      <c r="B39" s="102" t="s">
        <v>34</v>
      </c>
      <c r="C39" s="102"/>
      <c r="D39" s="102"/>
      <c r="E39" s="18"/>
      <c r="F39" s="17">
        <v>340</v>
      </c>
      <c r="G39" s="10">
        <v>451900</v>
      </c>
    </row>
    <row r="40" spans="2:7" ht="18" customHeight="1">
      <c r="B40" s="120" t="s">
        <v>46</v>
      </c>
      <c r="C40" s="102"/>
      <c r="D40" s="102"/>
      <c r="E40" s="20"/>
      <c r="F40" s="17">
        <v>500</v>
      </c>
      <c r="G40" s="10"/>
    </row>
    <row r="41" spans="2:7" ht="15" customHeight="1">
      <c r="B41" s="121" t="s">
        <v>1</v>
      </c>
      <c r="C41" s="78"/>
      <c r="D41" s="78"/>
      <c r="E41" s="40"/>
      <c r="F41" s="17"/>
      <c r="G41" s="10"/>
    </row>
    <row r="42" spans="2:7" ht="29.25" customHeight="1">
      <c r="B42" s="112" t="s">
        <v>37</v>
      </c>
      <c r="C42" s="113"/>
      <c r="D42" s="104"/>
      <c r="E42" s="18"/>
      <c r="F42" s="17">
        <v>520</v>
      </c>
      <c r="G42" s="10"/>
    </row>
    <row r="43" spans="2:7" ht="18" customHeight="1">
      <c r="B43" s="112" t="s">
        <v>35</v>
      </c>
      <c r="C43" s="113"/>
      <c r="D43" s="104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  <row r="45" spans="2:6" ht="11.25" customHeight="1">
      <c r="B45" s="8"/>
      <c r="C45" s="8"/>
      <c r="D45" s="8"/>
      <c r="E45" s="8"/>
      <c r="F45" s="1"/>
    </row>
  </sheetData>
  <sheetProtection/>
  <mergeCells count="42">
    <mergeCell ref="G6:G8"/>
    <mergeCell ref="F1:H1"/>
    <mergeCell ref="G2:H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0:D40"/>
    <mergeCell ref="B41:D41"/>
    <mergeCell ref="B30:D30"/>
    <mergeCell ref="B31:D31"/>
    <mergeCell ref="B32:D32"/>
    <mergeCell ref="B33:D33"/>
    <mergeCell ref="B34:D34"/>
    <mergeCell ref="B35:D35"/>
    <mergeCell ref="B42:D42"/>
    <mergeCell ref="B43:D43"/>
    <mergeCell ref="B6:D8"/>
    <mergeCell ref="F6:F8"/>
    <mergeCell ref="B4:G4"/>
    <mergeCell ref="E6:E8"/>
    <mergeCell ref="B36:D36"/>
    <mergeCell ref="B37:D37"/>
    <mergeCell ref="B38:D38"/>
    <mergeCell ref="B39:D3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="82" zoomScaleSheetLayoutView="82" zoomScalePageLayoutView="0" workbookViewId="0" topLeftCell="A14">
      <selection activeCell="L12" sqref="L12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19.25390625" style="2" customWidth="1"/>
    <col min="5" max="5" width="12.375" style="2" customWidth="1"/>
    <col min="6" max="6" width="11.375" style="3" customWidth="1"/>
    <col min="7" max="7" width="18.125" style="2" customWidth="1"/>
    <col min="8" max="8" width="14.75390625" style="2" customWidth="1"/>
    <col min="9" max="9" width="12.625" style="2" customWidth="1"/>
    <col min="10" max="10" width="11.375" style="2" customWidth="1"/>
    <col min="11" max="11" width="11.625" style="2" customWidth="1"/>
    <col min="12" max="16384" width="9.125" style="2" customWidth="1"/>
  </cols>
  <sheetData>
    <row r="1" spans="6:8" ht="46.5" customHeight="1">
      <c r="F1" s="66" t="s">
        <v>86</v>
      </c>
      <c r="G1" s="66"/>
      <c r="H1" s="66"/>
    </row>
    <row r="2" spans="7:8" ht="13.5" customHeight="1">
      <c r="G2" s="71" t="str">
        <f>'прилож.фин.обес.'!G2</f>
        <v>от " 28 "  января  2016  г. </v>
      </c>
      <c r="H2" s="71"/>
    </row>
    <row r="3" ht="13.5" customHeight="1">
      <c r="G3" s="45"/>
    </row>
    <row r="4" spans="2:8" ht="28.5" customHeight="1">
      <c r="B4" s="80" t="s">
        <v>56</v>
      </c>
      <c r="C4" s="80"/>
      <c r="D4" s="80"/>
      <c r="E4" s="80"/>
      <c r="F4" s="80"/>
      <c r="G4" s="80"/>
      <c r="H4" s="80"/>
    </row>
    <row r="5" spans="2:8" ht="17.25" customHeight="1">
      <c r="B5" s="33"/>
      <c r="C5" s="33"/>
      <c r="D5" s="33"/>
      <c r="E5" s="33"/>
      <c r="F5" s="33"/>
      <c r="G5" s="33"/>
      <c r="H5" s="33"/>
    </row>
    <row r="6" spans="2:11" ht="15.75" customHeight="1">
      <c r="B6" s="114" t="s">
        <v>0</v>
      </c>
      <c r="C6" s="114"/>
      <c r="D6" s="114"/>
      <c r="E6" s="114" t="s">
        <v>81</v>
      </c>
      <c r="F6" s="115" t="s">
        <v>82</v>
      </c>
      <c r="G6" s="123" t="s">
        <v>85</v>
      </c>
      <c r="H6" s="19"/>
      <c r="I6" s="19"/>
      <c r="J6" s="19"/>
      <c r="K6" s="19"/>
    </row>
    <row r="7" spans="2:7" ht="52.5" customHeight="1">
      <c r="B7" s="114"/>
      <c r="C7" s="114"/>
      <c r="D7" s="114"/>
      <c r="E7" s="114"/>
      <c r="F7" s="115"/>
      <c r="G7" s="123"/>
    </row>
    <row r="8" spans="2:7" ht="22.5" customHeight="1">
      <c r="B8" s="114"/>
      <c r="C8" s="114"/>
      <c r="D8" s="114"/>
      <c r="E8" s="114"/>
      <c r="F8" s="115"/>
      <c r="G8" s="123"/>
    </row>
    <row r="9" spans="2:11" ht="30" customHeight="1">
      <c r="B9" s="124" t="s">
        <v>15</v>
      </c>
      <c r="C9" s="125"/>
      <c r="D9" s="111"/>
      <c r="E9" s="44"/>
      <c r="F9" s="25" t="s">
        <v>16</v>
      </c>
      <c r="G9" s="10">
        <v>87907.71</v>
      </c>
      <c r="I9" s="36">
        <f>G9+G10-G11</f>
        <v>0</v>
      </c>
      <c r="J9" s="36" t="e">
        <f>#REF!+#REF!-#REF!</f>
        <v>#REF!</v>
      </c>
      <c r="K9" s="36" t="e">
        <f>#REF!+#REF!-#REF!</f>
        <v>#REF!</v>
      </c>
    </row>
    <row r="10" spans="2:7" ht="16.5" customHeight="1">
      <c r="B10" s="126" t="s">
        <v>3</v>
      </c>
      <c r="C10" s="127"/>
      <c r="D10" s="106"/>
      <c r="E10" s="42"/>
      <c r="F10" s="9" t="s">
        <v>16</v>
      </c>
      <c r="G10" s="10">
        <v>4000000</v>
      </c>
    </row>
    <row r="11" spans="2:11" s="19" customFormat="1" ht="15" customHeight="1">
      <c r="B11" s="126" t="s">
        <v>5</v>
      </c>
      <c r="C11" s="127"/>
      <c r="D11" s="106"/>
      <c r="E11" s="42"/>
      <c r="F11" s="12">
        <v>900</v>
      </c>
      <c r="G11" s="29">
        <f>G13+G18+G26+G29+G34+G40+G33</f>
        <v>4087907.71</v>
      </c>
      <c r="H11" s="2"/>
      <c r="I11" s="2"/>
      <c r="J11" s="2"/>
      <c r="K11" s="2"/>
    </row>
    <row r="12" spans="2:7" ht="18" customHeight="1">
      <c r="B12" s="112" t="s">
        <v>4</v>
      </c>
      <c r="C12" s="113"/>
      <c r="D12" s="104"/>
      <c r="E12" s="21"/>
      <c r="F12" s="9"/>
      <c r="G12" s="10"/>
    </row>
    <row r="13" spans="2:7" ht="30.75" customHeight="1">
      <c r="B13" s="107" t="s">
        <v>41</v>
      </c>
      <c r="C13" s="107"/>
      <c r="D13" s="107"/>
      <c r="E13" s="46"/>
      <c r="F13" s="17">
        <v>210</v>
      </c>
      <c r="G13" s="30">
        <f>G15+G16+G17</f>
        <v>260400</v>
      </c>
    </row>
    <row r="14" spans="2:7" ht="15.75" customHeight="1">
      <c r="B14" s="76" t="s">
        <v>1</v>
      </c>
      <c r="C14" s="76"/>
      <c r="D14" s="76"/>
      <c r="E14" s="41"/>
      <c r="F14" s="10"/>
      <c r="G14" s="10"/>
    </row>
    <row r="15" spans="2:7" ht="18" customHeight="1">
      <c r="B15" s="102" t="s">
        <v>18</v>
      </c>
      <c r="C15" s="102"/>
      <c r="D15" s="102"/>
      <c r="E15" s="18"/>
      <c r="F15" s="17">
        <v>211</v>
      </c>
      <c r="G15" s="10">
        <v>200000</v>
      </c>
    </row>
    <row r="16" spans="2:7" ht="20.25" customHeight="1">
      <c r="B16" s="122" t="s">
        <v>19</v>
      </c>
      <c r="C16" s="122"/>
      <c r="D16" s="122"/>
      <c r="E16" s="47"/>
      <c r="F16" s="17">
        <v>212</v>
      </c>
      <c r="G16" s="10"/>
    </row>
    <row r="17" spans="2:7" ht="19.5" customHeight="1">
      <c r="B17" s="102" t="s">
        <v>20</v>
      </c>
      <c r="C17" s="102"/>
      <c r="D17" s="102"/>
      <c r="E17" s="18"/>
      <c r="F17" s="17">
        <v>213</v>
      </c>
      <c r="G17" s="10">
        <v>60400</v>
      </c>
    </row>
    <row r="18" spans="2:7" ht="19.5" customHeight="1">
      <c r="B18" s="102" t="s">
        <v>42</v>
      </c>
      <c r="C18" s="102"/>
      <c r="D18" s="102"/>
      <c r="E18" s="18"/>
      <c r="F18" s="17">
        <v>220</v>
      </c>
      <c r="G18" s="30">
        <f>G20+G21+G22+G23+G24+G25</f>
        <v>195000</v>
      </c>
    </row>
    <row r="19" spans="2:7" ht="19.5" customHeight="1">
      <c r="B19" s="76" t="s">
        <v>1</v>
      </c>
      <c r="C19" s="76"/>
      <c r="D19" s="76"/>
      <c r="E19" s="40"/>
      <c r="F19" s="17"/>
      <c r="G19" s="10"/>
    </row>
    <row r="20" spans="2:7" ht="19.5" customHeight="1">
      <c r="B20" s="102" t="s">
        <v>21</v>
      </c>
      <c r="C20" s="102"/>
      <c r="D20" s="102"/>
      <c r="E20" s="18"/>
      <c r="F20" s="17">
        <v>221</v>
      </c>
      <c r="G20" s="10">
        <v>15000</v>
      </c>
    </row>
    <row r="21" spans="2:7" ht="19.5" customHeight="1">
      <c r="B21" s="102" t="s">
        <v>22</v>
      </c>
      <c r="C21" s="102"/>
      <c r="D21" s="102"/>
      <c r="E21" s="18"/>
      <c r="F21" s="17">
        <v>222</v>
      </c>
      <c r="G21" s="10"/>
    </row>
    <row r="22" spans="2:7" ht="19.5" customHeight="1">
      <c r="B22" s="102" t="s">
        <v>23</v>
      </c>
      <c r="C22" s="102"/>
      <c r="D22" s="102"/>
      <c r="E22" s="18"/>
      <c r="F22" s="17">
        <v>223</v>
      </c>
      <c r="G22" s="10">
        <v>50000</v>
      </c>
    </row>
    <row r="23" spans="2:7" ht="19.5" customHeight="1">
      <c r="B23" s="102" t="s">
        <v>24</v>
      </c>
      <c r="C23" s="102"/>
      <c r="D23" s="102"/>
      <c r="E23" s="18"/>
      <c r="F23" s="17">
        <v>224</v>
      </c>
      <c r="G23" s="10"/>
    </row>
    <row r="24" spans="2:7" ht="19.5" customHeight="1">
      <c r="B24" s="102" t="s">
        <v>25</v>
      </c>
      <c r="C24" s="102"/>
      <c r="D24" s="102"/>
      <c r="E24" s="18"/>
      <c r="F24" s="17">
        <v>225</v>
      </c>
      <c r="G24" s="10">
        <v>70000</v>
      </c>
    </row>
    <row r="25" spans="2:7" ht="18" customHeight="1">
      <c r="B25" s="102" t="s">
        <v>26</v>
      </c>
      <c r="C25" s="102"/>
      <c r="D25" s="102"/>
      <c r="E25" s="18"/>
      <c r="F25" s="17">
        <v>226</v>
      </c>
      <c r="G25" s="10">
        <v>60000</v>
      </c>
    </row>
    <row r="26" spans="2:7" ht="18" customHeight="1">
      <c r="B26" s="102" t="s">
        <v>43</v>
      </c>
      <c r="C26" s="102"/>
      <c r="D26" s="102"/>
      <c r="E26" s="18"/>
      <c r="F26" s="17">
        <v>240</v>
      </c>
      <c r="G26" s="10"/>
    </row>
    <row r="27" spans="2:7" ht="18" customHeight="1">
      <c r="B27" s="76" t="s">
        <v>1</v>
      </c>
      <c r="C27" s="76"/>
      <c r="D27" s="76"/>
      <c r="E27" s="40"/>
      <c r="F27" s="17"/>
      <c r="G27" s="10"/>
    </row>
    <row r="28" spans="2:7" ht="18" customHeight="1">
      <c r="B28" s="102" t="s">
        <v>27</v>
      </c>
      <c r="C28" s="102"/>
      <c r="D28" s="102"/>
      <c r="E28" s="18"/>
      <c r="F28" s="17">
        <v>241</v>
      </c>
      <c r="G28" s="10"/>
    </row>
    <row r="29" spans="2:7" ht="18" customHeight="1">
      <c r="B29" s="102" t="s">
        <v>44</v>
      </c>
      <c r="C29" s="102"/>
      <c r="D29" s="102"/>
      <c r="E29" s="18"/>
      <c r="F29" s="17">
        <v>260</v>
      </c>
      <c r="G29" s="10"/>
    </row>
    <row r="30" spans="2:7" ht="18" customHeight="1">
      <c r="B30" s="76" t="s">
        <v>1</v>
      </c>
      <c r="C30" s="76"/>
      <c r="D30" s="76"/>
      <c r="E30" s="40"/>
      <c r="F30" s="17"/>
      <c r="G30" s="10"/>
    </row>
    <row r="31" spans="2:7" ht="18" customHeight="1">
      <c r="B31" s="102" t="s">
        <v>28</v>
      </c>
      <c r="C31" s="102"/>
      <c r="D31" s="102"/>
      <c r="E31" s="18"/>
      <c r="F31" s="17">
        <v>262</v>
      </c>
      <c r="G31" s="10"/>
    </row>
    <row r="32" spans="2:7" ht="18" customHeight="1">
      <c r="B32" s="109" t="s">
        <v>29</v>
      </c>
      <c r="C32" s="109"/>
      <c r="D32" s="109"/>
      <c r="E32" s="59"/>
      <c r="F32" s="17">
        <v>263</v>
      </c>
      <c r="G32" s="10"/>
    </row>
    <row r="33" spans="2:7" ht="18" customHeight="1">
      <c r="B33" s="102" t="s">
        <v>30</v>
      </c>
      <c r="C33" s="102"/>
      <c r="D33" s="102"/>
      <c r="E33" s="18"/>
      <c r="F33" s="17">
        <v>290</v>
      </c>
      <c r="G33" s="10">
        <v>4000</v>
      </c>
    </row>
    <row r="34" spans="2:7" ht="18" customHeight="1">
      <c r="B34" s="102" t="s">
        <v>45</v>
      </c>
      <c r="C34" s="102"/>
      <c r="D34" s="102"/>
      <c r="E34" s="18"/>
      <c r="F34" s="17">
        <v>300</v>
      </c>
      <c r="G34" s="30">
        <f>G36+G37+G38+G39</f>
        <v>3628507.71</v>
      </c>
    </row>
    <row r="35" spans="2:7" ht="18" customHeight="1">
      <c r="B35" s="76" t="s">
        <v>1</v>
      </c>
      <c r="C35" s="76"/>
      <c r="D35" s="76"/>
      <c r="E35" s="40"/>
      <c r="F35" s="17"/>
      <c r="G35" s="10"/>
    </row>
    <row r="36" spans="2:7" ht="18" customHeight="1">
      <c r="B36" s="102" t="s">
        <v>31</v>
      </c>
      <c r="C36" s="102"/>
      <c r="D36" s="102"/>
      <c r="E36" s="18"/>
      <c r="F36" s="17">
        <v>310</v>
      </c>
      <c r="G36" s="10">
        <v>50000</v>
      </c>
    </row>
    <row r="37" spans="2:7" ht="18" customHeight="1">
      <c r="B37" s="102" t="s">
        <v>32</v>
      </c>
      <c r="C37" s="102"/>
      <c r="D37" s="102"/>
      <c r="E37" s="44"/>
      <c r="F37" s="27">
        <v>320</v>
      </c>
      <c r="G37" s="10"/>
    </row>
    <row r="38" spans="2:7" ht="18" customHeight="1">
      <c r="B38" s="102" t="s">
        <v>33</v>
      </c>
      <c r="C38" s="102"/>
      <c r="D38" s="102"/>
      <c r="E38" s="11"/>
      <c r="F38" s="26">
        <v>330</v>
      </c>
      <c r="G38" s="10"/>
    </row>
    <row r="39" spans="2:7" ht="15.75" customHeight="1">
      <c r="B39" s="102" t="s">
        <v>34</v>
      </c>
      <c r="C39" s="102"/>
      <c r="D39" s="102"/>
      <c r="E39" s="18"/>
      <c r="F39" s="17">
        <v>340</v>
      </c>
      <c r="G39" s="10">
        <v>3578507.71</v>
      </c>
    </row>
    <row r="40" spans="2:7" ht="18" customHeight="1">
      <c r="B40" s="120" t="s">
        <v>46</v>
      </c>
      <c r="C40" s="102"/>
      <c r="D40" s="102"/>
      <c r="E40" s="20"/>
      <c r="F40" s="17">
        <v>500</v>
      </c>
      <c r="G40" s="10"/>
    </row>
    <row r="41" spans="2:7" ht="15" customHeight="1">
      <c r="B41" s="121" t="s">
        <v>1</v>
      </c>
      <c r="C41" s="78"/>
      <c r="D41" s="78"/>
      <c r="E41" s="40"/>
      <c r="F41" s="17"/>
      <c r="G41" s="10"/>
    </row>
    <row r="42" spans="2:7" ht="29.25" customHeight="1">
      <c r="B42" s="112" t="s">
        <v>37</v>
      </c>
      <c r="C42" s="113"/>
      <c r="D42" s="104"/>
      <c r="E42" s="18"/>
      <c r="F42" s="17">
        <v>520</v>
      </c>
      <c r="G42" s="10"/>
    </row>
    <row r="43" spans="2:7" ht="18" customHeight="1">
      <c r="B43" s="112" t="s">
        <v>35</v>
      </c>
      <c r="C43" s="113"/>
      <c r="D43" s="104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B9:D9"/>
    <mergeCell ref="B10:D10"/>
    <mergeCell ref="B11:D11"/>
    <mergeCell ref="B12:D12"/>
    <mergeCell ref="E6:E8"/>
    <mergeCell ref="F1:H1"/>
    <mergeCell ref="G2:H2"/>
    <mergeCell ref="B13:D13"/>
    <mergeCell ref="B14:D14"/>
    <mergeCell ref="B15:D15"/>
    <mergeCell ref="B16:D16"/>
    <mergeCell ref="B17:D17"/>
    <mergeCell ref="B18:D18"/>
    <mergeCell ref="B34:D34"/>
    <mergeCell ref="B35:D35"/>
    <mergeCell ref="B19:D19"/>
    <mergeCell ref="B20:D20"/>
    <mergeCell ref="B21:D21"/>
    <mergeCell ref="B22:D22"/>
    <mergeCell ref="B23:D23"/>
    <mergeCell ref="B24:D24"/>
    <mergeCell ref="B33:D33"/>
    <mergeCell ref="B41:D41"/>
    <mergeCell ref="B42:D42"/>
    <mergeCell ref="B39:D39"/>
    <mergeCell ref="B25:D25"/>
    <mergeCell ref="B26:D26"/>
    <mergeCell ref="B27:D27"/>
    <mergeCell ref="B28:D28"/>
    <mergeCell ref="B29:D29"/>
    <mergeCell ref="B30:D30"/>
    <mergeCell ref="B32:D32"/>
    <mergeCell ref="B43:D43"/>
    <mergeCell ref="G6:G8"/>
    <mergeCell ref="B4:H4"/>
    <mergeCell ref="B6:D8"/>
    <mergeCell ref="F6:F8"/>
    <mergeCell ref="B40:D40"/>
    <mergeCell ref="B31:D31"/>
    <mergeCell ref="B36:D36"/>
    <mergeCell ref="B37:D37"/>
    <mergeCell ref="B38:D3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4"/>
  <sheetViews>
    <sheetView view="pageBreakPreview" zoomScaleSheetLayoutView="100" zoomScalePageLayoutView="0" workbookViewId="0" topLeftCell="A25">
      <selection activeCell="L13" sqref="L13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9.00390625" style="2" customWidth="1"/>
    <col min="8" max="8" width="16.125" style="2" customWidth="1"/>
    <col min="9" max="16384" width="9.125" style="2" customWidth="1"/>
  </cols>
  <sheetData>
    <row r="1" spans="6:8" ht="47.25" customHeight="1">
      <c r="F1" s="66" t="s">
        <v>148</v>
      </c>
      <c r="G1" s="66"/>
      <c r="H1" s="66"/>
    </row>
    <row r="2" spans="7:8" ht="13.5" customHeight="1">
      <c r="G2" s="71" t="str">
        <f>'прилож.фин.обес.'!G2</f>
        <v>от " 28 "  января  2016  г. </v>
      </c>
      <c r="H2" s="71"/>
    </row>
    <row r="3" ht="13.5" customHeight="1">
      <c r="G3" s="45"/>
    </row>
    <row r="4" spans="2:8" ht="49.5" customHeight="1">
      <c r="B4" s="80" t="s">
        <v>84</v>
      </c>
      <c r="C4" s="80"/>
      <c r="D4" s="80"/>
      <c r="E4" s="80"/>
      <c r="F4" s="80"/>
      <c r="G4" s="80"/>
      <c r="H4" s="80"/>
    </row>
    <row r="5" spans="2:8" ht="15" customHeight="1">
      <c r="B5" s="33"/>
      <c r="C5" s="33"/>
      <c r="D5" s="33"/>
      <c r="E5" s="33"/>
      <c r="F5" s="33"/>
      <c r="G5" s="33"/>
      <c r="H5" s="33"/>
    </row>
    <row r="6" spans="2:7" ht="15.75" customHeight="1">
      <c r="B6" s="114" t="s">
        <v>0</v>
      </c>
      <c r="C6" s="114"/>
      <c r="D6" s="114"/>
      <c r="E6" s="117" t="s">
        <v>81</v>
      </c>
      <c r="F6" s="128" t="s">
        <v>82</v>
      </c>
      <c r="G6" s="123" t="s">
        <v>85</v>
      </c>
    </row>
    <row r="7" spans="2:7" ht="40.5" customHeight="1">
      <c r="B7" s="114"/>
      <c r="C7" s="114"/>
      <c r="D7" s="114"/>
      <c r="E7" s="118"/>
      <c r="F7" s="129"/>
      <c r="G7" s="123"/>
    </row>
    <row r="8" spans="2:7" ht="20.25" customHeight="1">
      <c r="B8" s="114"/>
      <c r="C8" s="114"/>
      <c r="D8" s="114"/>
      <c r="E8" s="119"/>
      <c r="F8" s="130"/>
      <c r="G8" s="123"/>
    </row>
    <row r="9" spans="2:9" ht="30" customHeight="1">
      <c r="B9" s="102" t="s">
        <v>15</v>
      </c>
      <c r="C9" s="102"/>
      <c r="D9" s="102"/>
      <c r="E9" s="10"/>
      <c r="F9" s="9" t="s">
        <v>16</v>
      </c>
      <c r="G9" s="10"/>
      <c r="I9" s="36">
        <f>G9+G10-G11</f>
        <v>0</v>
      </c>
    </row>
    <row r="10" spans="2:7" ht="24.75" customHeight="1">
      <c r="B10" s="108" t="s">
        <v>3</v>
      </c>
      <c r="C10" s="108"/>
      <c r="D10" s="108"/>
      <c r="E10" s="32"/>
      <c r="F10" s="9" t="s">
        <v>16</v>
      </c>
      <c r="G10" s="10">
        <v>10922400</v>
      </c>
    </row>
    <row r="11" spans="2:7" s="19" customFormat="1" ht="22.5" customHeight="1">
      <c r="B11" s="108" t="s">
        <v>5</v>
      </c>
      <c r="C11" s="108"/>
      <c r="D11" s="108"/>
      <c r="E11" s="32"/>
      <c r="F11" s="12">
        <v>900</v>
      </c>
      <c r="G11" s="29">
        <f>G13+G18+G26+G29+G34+G40+G33</f>
        <v>10922400</v>
      </c>
    </row>
    <row r="12" spans="2:7" ht="18" customHeight="1">
      <c r="B12" s="102" t="s">
        <v>4</v>
      </c>
      <c r="C12" s="102"/>
      <c r="D12" s="102"/>
      <c r="E12" s="10"/>
      <c r="F12" s="9"/>
      <c r="G12" s="10"/>
    </row>
    <row r="13" spans="2:7" ht="30.75" customHeight="1">
      <c r="B13" s="107" t="s">
        <v>41</v>
      </c>
      <c r="C13" s="107"/>
      <c r="D13" s="107"/>
      <c r="E13" s="51"/>
      <c r="F13" s="57">
        <v>210</v>
      </c>
      <c r="G13" s="30">
        <f>G15+G16+G17</f>
        <v>10817400</v>
      </c>
    </row>
    <row r="14" spans="2:7" ht="21.75" customHeight="1">
      <c r="B14" s="76" t="s">
        <v>1</v>
      </c>
      <c r="C14" s="76"/>
      <c r="D14" s="76"/>
      <c r="E14" s="48"/>
      <c r="F14" s="10"/>
      <c r="G14" s="10"/>
    </row>
    <row r="15" spans="2:7" ht="19.5" customHeight="1">
      <c r="B15" s="102" t="s">
        <v>18</v>
      </c>
      <c r="C15" s="102"/>
      <c r="D15" s="102"/>
      <c r="E15" s="10"/>
      <c r="F15" s="57">
        <v>211</v>
      </c>
      <c r="G15" s="10">
        <v>8017400</v>
      </c>
    </row>
    <row r="16" spans="2:7" ht="19.5" customHeight="1">
      <c r="B16" s="122" t="s">
        <v>19</v>
      </c>
      <c r="C16" s="122"/>
      <c r="D16" s="122"/>
      <c r="E16" s="50"/>
      <c r="F16" s="57">
        <v>212</v>
      </c>
      <c r="G16" s="10"/>
    </row>
    <row r="17" spans="2:7" ht="19.5" customHeight="1">
      <c r="B17" s="102" t="s">
        <v>20</v>
      </c>
      <c r="C17" s="102"/>
      <c r="D17" s="102"/>
      <c r="E17" s="10"/>
      <c r="F17" s="57">
        <v>213</v>
      </c>
      <c r="G17" s="10">
        <v>2800000</v>
      </c>
    </row>
    <row r="18" spans="2:7" ht="19.5" customHeight="1">
      <c r="B18" s="102" t="s">
        <v>42</v>
      </c>
      <c r="C18" s="102"/>
      <c r="D18" s="102"/>
      <c r="E18" s="10"/>
      <c r="F18" s="57">
        <v>220</v>
      </c>
      <c r="G18" s="30">
        <f>G20+G21+G22+G23+G24+G25</f>
        <v>56000</v>
      </c>
    </row>
    <row r="19" spans="2:7" ht="19.5" customHeight="1">
      <c r="B19" s="76" t="s">
        <v>1</v>
      </c>
      <c r="C19" s="76"/>
      <c r="D19" s="76"/>
      <c r="E19" s="48"/>
      <c r="F19" s="57"/>
      <c r="G19" s="10"/>
    </row>
    <row r="20" spans="2:7" ht="19.5" customHeight="1">
      <c r="B20" s="102" t="s">
        <v>21</v>
      </c>
      <c r="C20" s="102"/>
      <c r="D20" s="102"/>
      <c r="E20" s="10"/>
      <c r="F20" s="57">
        <v>221</v>
      </c>
      <c r="G20" s="10"/>
    </row>
    <row r="21" spans="2:7" ht="19.5" customHeight="1">
      <c r="B21" s="102" t="s">
        <v>22</v>
      </c>
      <c r="C21" s="102"/>
      <c r="D21" s="102"/>
      <c r="E21" s="10"/>
      <c r="F21" s="57">
        <v>222</v>
      </c>
      <c r="G21" s="10"/>
    </row>
    <row r="22" spans="2:7" ht="19.5" customHeight="1">
      <c r="B22" s="102" t="s">
        <v>23</v>
      </c>
      <c r="C22" s="102"/>
      <c r="D22" s="102"/>
      <c r="E22" s="10"/>
      <c r="F22" s="57">
        <v>223</v>
      </c>
      <c r="G22" s="10"/>
    </row>
    <row r="23" spans="2:7" ht="19.5" customHeight="1">
      <c r="B23" s="102" t="s">
        <v>24</v>
      </c>
      <c r="C23" s="102"/>
      <c r="D23" s="102"/>
      <c r="E23" s="10"/>
      <c r="F23" s="57">
        <v>224</v>
      </c>
      <c r="G23" s="10"/>
    </row>
    <row r="24" spans="2:7" ht="19.5" customHeight="1">
      <c r="B24" s="102" t="s">
        <v>25</v>
      </c>
      <c r="C24" s="102"/>
      <c r="D24" s="102"/>
      <c r="E24" s="10"/>
      <c r="F24" s="57">
        <v>225</v>
      </c>
      <c r="G24" s="10"/>
    </row>
    <row r="25" spans="2:7" ht="18" customHeight="1">
      <c r="B25" s="102" t="s">
        <v>26</v>
      </c>
      <c r="C25" s="102"/>
      <c r="D25" s="102"/>
      <c r="E25" s="10"/>
      <c r="F25" s="57">
        <v>226</v>
      </c>
      <c r="G25" s="10">
        <v>56000</v>
      </c>
    </row>
    <row r="26" spans="2:7" ht="18" customHeight="1">
      <c r="B26" s="102" t="s">
        <v>43</v>
      </c>
      <c r="C26" s="102"/>
      <c r="D26" s="102"/>
      <c r="E26" s="10"/>
      <c r="F26" s="57">
        <v>240</v>
      </c>
      <c r="G26" s="10"/>
    </row>
    <row r="27" spans="2:7" ht="18" customHeight="1">
      <c r="B27" s="76" t="s">
        <v>1</v>
      </c>
      <c r="C27" s="76"/>
      <c r="D27" s="76"/>
      <c r="E27" s="48"/>
      <c r="F27" s="57"/>
      <c r="G27" s="10"/>
    </row>
    <row r="28" spans="2:7" ht="18" customHeight="1">
      <c r="B28" s="102" t="s">
        <v>27</v>
      </c>
      <c r="C28" s="102"/>
      <c r="D28" s="102"/>
      <c r="E28" s="10"/>
      <c r="F28" s="57">
        <v>241</v>
      </c>
      <c r="G28" s="10"/>
    </row>
    <row r="29" spans="2:7" ht="18" customHeight="1">
      <c r="B29" s="102" t="s">
        <v>44</v>
      </c>
      <c r="C29" s="102"/>
      <c r="D29" s="102"/>
      <c r="E29" s="10"/>
      <c r="F29" s="57">
        <v>260</v>
      </c>
      <c r="G29" s="10"/>
    </row>
    <row r="30" spans="2:7" ht="18" customHeight="1">
      <c r="B30" s="76" t="s">
        <v>1</v>
      </c>
      <c r="C30" s="76"/>
      <c r="D30" s="76"/>
      <c r="E30" s="48"/>
      <c r="F30" s="57"/>
      <c r="G30" s="10"/>
    </row>
    <row r="31" spans="2:7" ht="18" customHeight="1">
      <c r="B31" s="102" t="s">
        <v>28</v>
      </c>
      <c r="C31" s="102"/>
      <c r="D31" s="102"/>
      <c r="E31" s="10"/>
      <c r="F31" s="57">
        <v>262</v>
      </c>
      <c r="G31" s="10"/>
    </row>
    <row r="32" spans="2:7" ht="18" customHeight="1">
      <c r="B32" s="109" t="s">
        <v>29</v>
      </c>
      <c r="C32" s="109"/>
      <c r="D32" s="109"/>
      <c r="E32" s="49"/>
      <c r="F32" s="57">
        <v>263</v>
      </c>
      <c r="G32" s="10"/>
    </row>
    <row r="33" spans="2:7" ht="18" customHeight="1">
      <c r="B33" s="102" t="s">
        <v>30</v>
      </c>
      <c r="C33" s="102"/>
      <c r="D33" s="102"/>
      <c r="E33" s="10"/>
      <c r="F33" s="57">
        <v>290</v>
      </c>
      <c r="G33" s="10"/>
    </row>
    <row r="34" spans="2:7" ht="18" customHeight="1">
      <c r="B34" s="102" t="s">
        <v>45</v>
      </c>
      <c r="C34" s="102"/>
      <c r="D34" s="102"/>
      <c r="E34" s="10"/>
      <c r="F34" s="57">
        <v>300</v>
      </c>
      <c r="G34" s="30">
        <f>G36+G37+G38+G39</f>
        <v>49000</v>
      </c>
    </row>
    <row r="35" spans="2:7" ht="18" customHeight="1">
      <c r="B35" s="76" t="s">
        <v>1</v>
      </c>
      <c r="C35" s="76"/>
      <c r="D35" s="76"/>
      <c r="E35" s="48"/>
      <c r="F35" s="57"/>
      <c r="G35" s="10"/>
    </row>
    <row r="36" spans="2:7" ht="18" customHeight="1">
      <c r="B36" s="102" t="s">
        <v>31</v>
      </c>
      <c r="C36" s="102"/>
      <c r="D36" s="102"/>
      <c r="E36" s="10"/>
      <c r="F36" s="57">
        <v>310</v>
      </c>
      <c r="G36" s="10"/>
    </row>
    <row r="37" spans="2:7" ht="18" customHeight="1">
      <c r="B37" s="102" t="s">
        <v>32</v>
      </c>
      <c r="C37" s="102"/>
      <c r="D37" s="102"/>
      <c r="E37" s="10"/>
      <c r="F37" s="57">
        <v>320</v>
      </c>
      <c r="G37" s="10"/>
    </row>
    <row r="38" spans="2:7" ht="18" customHeight="1">
      <c r="B38" s="102" t="s">
        <v>33</v>
      </c>
      <c r="C38" s="102"/>
      <c r="D38" s="102"/>
      <c r="E38" s="10"/>
      <c r="F38" s="57">
        <v>330</v>
      </c>
      <c r="G38" s="10"/>
    </row>
    <row r="39" spans="2:7" ht="15.75" customHeight="1">
      <c r="B39" s="102" t="s">
        <v>34</v>
      </c>
      <c r="C39" s="102"/>
      <c r="D39" s="102"/>
      <c r="E39" s="10"/>
      <c r="F39" s="57">
        <v>340</v>
      </c>
      <c r="G39" s="10">
        <v>49000</v>
      </c>
    </row>
    <row r="40" spans="2:7" ht="18" customHeight="1">
      <c r="B40" s="102" t="s">
        <v>46</v>
      </c>
      <c r="C40" s="102"/>
      <c r="D40" s="102"/>
      <c r="E40" s="10"/>
      <c r="F40" s="57">
        <v>500</v>
      </c>
      <c r="G40" s="10"/>
    </row>
    <row r="41" spans="2:7" ht="15" customHeight="1">
      <c r="B41" s="76" t="s">
        <v>1</v>
      </c>
      <c r="C41" s="76"/>
      <c r="D41" s="76"/>
      <c r="E41" s="48"/>
      <c r="F41" s="57"/>
      <c r="G41" s="10"/>
    </row>
    <row r="42" spans="2:7" ht="29.25" customHeight="1">
      <c r="B42" s="102" t="s">
        <v>37</v>
      </c>
      <c r="C42" s="102"/>
      <c r="D42" s="102"/>
      <c r="E42" s="10"/>
      <c r="F42" s="57">
        <v>520</v>
      </c>
      <c r="G42" s="10"/>
    </row>
    <row r="43" spans="2:7" ht="18" customHeight="1">
      <c r="B43" s="112" t="s">
        <v>35</v>
      </c>
      <c r="C43" s="113"/>
      <c r="D43" s="104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B9:D9"/>
    <mergeCell ref="B10:D10"/>
    <mergeCell ref="B11:D11"/>
    <mergeCell ref="F1:H1"/>
    <mergeCell ref="G2:H2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1:D41"/>
    <mergeCell ref="B42:D42"/>
    <mergeCell ref="B31:D31"/>
    <mergeCell ref="B32:D32"/>
    <mergeCell ref="B33:D33"/>
    <mergeCell ref="B34:D34"/>
    <mergeCell ref="B35:D35"/>
    <mergeCell ref="B36:D36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5"/>
  <sheetViews>
    <sheetView view="pageBreakPreview" zoomScale="96" zoomScaleSheetLayoutView="96" zoomScalePageLayoutView="0" workbookViewId="0" topLeftCell="A1">
      <selection activeCell="Q12" sqref="Q12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9.875" style="2" customWidth="1"/>
    <col min="6" max="6" width="15.625" style="2" customWidth="1"/>
    <col min="7" max="7" width="18.25390625" style="2" customWidth="1"/>
    <col min="8" max="8" width="20.25390625" style="2" customWidth="1"/>
    <col min="9" max="16384" width="9.125" style="2" customWidth="1"/>
  </cols>
  <sheetData>
    <row r="1" spans="2:8" ht="15">
      <c r="B1" s="73" t="s">
        <v>103</v>
      </c>
      <c r="C1" s="73"/>
      <c r="D1" s="73"/>
      <c r="E1" s="73"/>
      <c r="F1" s="73"/>
      <c r="G1" s="73"/>
      <c r="H1" s="73"/>
    </row>
    <row r="3" spans="2:8" ht="45.75" customHeight="1">
      <c r="B3" s="134" t="s">
        <v>0</v>
      </c>
      <c r="C3" s="135"/>
      <c r="D3" s="131" t="s">
        <v>81</v>
      </c>
      <c r="E3" s="147" t="s">
        <v>104</v>
      </c>
      <c r="F3" s="150" t="s">
        <v>105</v>
      </c>
      <c r="G3" s="151"/>
      <c r="H3" s="152"/>
    </row>
    <row r="4" spans="2:8" ht="9" customHeight="1">
      <c r="B4" s="136"/>
      <c r="C4" s="137"/>
      <c r="D4" s="132"/>
      <c r="E4" s="148"/>
      <c r="F4" s="145" t="s">
        <v>106</v>
      </c>
      <c r="G4" s="143" t="s">
        <v>2</v>
      </c>
      <c r="H4" s="144"/>
    </row>
    <row r="5" spans="2:8" ht="105" customHeight="1">
      <c r="B5" s="138"/>
      <c r="C5" s="139"/>
      <c r="D5" s="133"/>
      <c r="E5" s="149"/>
      <c r="F5" s="146"/>
      <c r="G5" s="55" t="s">
        <v>107</v>
      </c>
      <c r="H5" s="55" t="s">
        <v>108</v>
      </c>
    </row>
    <row r="6" spans="2:8" ht="66.75" customHeight="1">
      <c r="B6" s="121" t="s">
        <v>109</v>
      </c>
      <c r="C6" s="78"/>
      <c r="D6" s="43">
        <v>1</v>
      </c>
      <c r="E6" s="25" t="s">
        <v>16</v>
      </c>
      <c r="F6" s="10">
        <f>G6+H6</f>
        <v>5409707.71</v>
      </c>
      <c r="G6" s="30">
        <f>'раздел 3'!E31</f>
        <v>5409707.71</v>
      </c>
      <c r="H6" s="10"/>
    </row>
    <row r="7" spans="2:8" ht="80.25" customHeight="1">
      <c r="B7" s="121" t="s">
        <v>119</v>
      </c>
      <c r="C7" s="78"/>
      <c r="D7" s="10">
        <v>2</v>
      </c>
      <c r="E7" s="9" t="s">
        <v>16</v>
      </c>
      <c r="F7" s="10">
        <f>G7+H7</f>
        <v>1451330.5</v>
      </c>
      <c r="G7" s="49">
        <v>1451330.5</v>
      </c>
      <c r="H7" s="10"/>
    </row>
    <row r="8" spans="2:8" ht="51" customHeight="1">
      <c r="B8" s="121" t="s">
        <v>110</v>
      </c>
      <c r="C8" s="78"/>
      <c r="D8" s="10">
        <v>3</v>
      </c>
      <c r="E8" s="12">
        <v>900</v>
      </c>
      <c r="F8" s="10">
        <f>G8+H8</f>
        <v>3958377.21</v>
      </c>
      <c r="G8" s="61">
        <f>G6-G7</f>
        <v>3958377.21</v>
      </c>
      <c r="H8" s="61">
        <f>H6-H7</f>
        <v>0</v>
      </c>
    </row>
    <row r="9" spans="2:3" ht="15" customHeight="1">
      <c r="B9" s="4"/>
      <c r="C9" s="4"/>
    </row>
    <row r="10" spans="2:8" ht="28.5" customHeight="1">
      <c r="B10" s="80" t="s">
        <v>91</v>
      </c>
      <c r="C10" s="80"/>
      <c r="D10" s="80"/>
      <c r="E10" s="80"/>
      <c r="F10" s="80"/>
      <c r="G10" s="80"/>
      <c r="H10" s="80"/>
    </row>
    <row r="11" spans="2:4" ht="21" customHeight="1">
      <c r="B11" s="33"/>
      <c r="C11" s="33"/>
      <c r="D11" s="33"/>
    </row>
    <row r="12" spans="2:6" ht="84.75" customHeight="1">
      <c r="B12" s="140" t="s">
        <v>0</v>
      </c>
      <c r="C12" s="141"/>
      <c r="D12" s="142"/>
      <c r="E12" s="9" t="s">
        <v>95</v>
      </c>
      <c r="F12" s="10" t="s">
        <v>96</v>
      </c>
    </row>
    <row r="13" spans="2:6" ht="20.25" customHeight="1">
      <c r="B13" s="77" t="s">
        <v>92</v>
      </c>
      <c r="C13" s="78"/>
      <c r="D13" s="79"/>
      <c r="E13" s="54" t="s">
        <v>97</v>
      </c>
      <c r="F13" s="10"/>
    </row>
    <row r="14" spans="2:6" ht="21" customHeight="1">
      <c r="B14" s="77" t="s">
        <v>93</v>
      </c>
      <c r="C14" s="78"/>
      <c r="D14" s="79"/>
      <c r="E14" s="54" t="s">
        <v>99</v>
      </c>
      <c r="F14" s="10">
        <v>87907.71</v>
      </c>
    </row>
    <row r="15" spans="2:6" ht="21" customHeight="1">
      <c r="B15" s="140" t="s">
        <v>94</v>
      </c>
      <c r="C15" s="141"/>
      <c r="D15" s="142"/>
      <c r="E15" s="54" t="s">
        <v>98</v>
      </c>
      <c r="F15" s="10">
        <v>0</v>
      </c>
    </row>
    <row r="16" spans="2:6" ht="18.75" customHeight="1">
      <c r="B16" s="140"/>
      <c r="C16" s="141"/>
      <c r="D16" s="142"/>
      <c r="E16" s="54"/>
      <c r="F16" s="10"/>
    </row>
    <row r="17" spans="2:6" ht="18" customHeight="1">
      <c r="B17" s="140" t="s">
        <v>88</v>
      </c>
      <c r="C17" s="141"/>
      <c r="D17" s="142"/>
      <c r="E17" s="54" t="s">
        <v>100</v>
      </c>
      <c r="F17" s="10">
        <v>0</v>
      </c>
    </row>
    <row r="18" spans="2:6" ht="18.75" customHeight="1">
      <c r="B18" s="140"/>
      <c r="C18" s="141"/>
      <c r="D18" s="142"/>
      <c r="E18" s="53"/>
      <c r="F18" s="10"/>
    </row>
    <row r="19" ht="15" customHeight="1"/>
    <row r="20" spans="3:7" ht="16.5" customHeight="1">
      <c r="C20" s="80" t="s">
        <v>101</v>
      </c>
      <c r="D20" s="80"/>
      <c r="E20" s="80"/>
      <c r="F20" s="80"/>
      <c r="G20" s="80"/>
    </row>
    <row r="21" spans="3:5" ht="16.5" customHeight="1">
      <c r="C21" s="33"/>
      <c r="D21" s="33"/>
      <c r="E21" s="33"/>
    </row>
    <row r="22" spans="2:6" ht="31.5" customHeight="1">
      <c r="B22" s="140" t="s">
        <v>0</v>
      </c>
      <c r="C22" s="141"/>
      <c r="D22" s="142"/>
      <c r="E22" s="9" t="s">
        <v>95</v>
      </c>
      <c r="F22" s="10" t="s">
        <v>102</v>
      </c>
    </row>
    <row r="23" spans="2:6" ht="31.5" customHeight="1">
      <c r="B23" s="77" t="s">
        <v>89</v>
      </c>
      <c r="C23" s="78"/>
      <c r="D23" s="79"/>
      <c r="E23" s="54" t="s">
        <v>97</v>
      </c>
      <c r="F23" s="10">
        <v>0</v>
      </c>
    </row>
    <row r="24" spans="2:6" ht="138" customHeight="1">
      <c r="B24" s="77" t="s">
        <v>118</v>
      </c>
      <c r="C24" s="78"/>
      <c r="D24" s="79"/>
      <c r="E24" s="54" t="s">
        <v>99</v>
      </c>
      <c r="F24" s="10">
        <v>0</v>
      </c>
    </row>
    <row r="25" spans="2:6" ht="60.75" customHeight="1">
      <c r="B25" s="77" t="s">
        <v>90</v>
      </c>
      <c r="C25" s="78"/>
      <c r="D25" s="79"/>
      <c r="E25" s="54" t="s">
        <v>98</v>
      </c>
      <c r="F25" s="10">
        <v>0</v>
      </c>
    </row>
    <row r="26" ht="39" customHeight="1"/>
    <row r="27" ht="30" customHeight="1"/>
    <row r="28" ht="16.5" customHeight="1"/>
    <row r="29" ht="16.5" customHeight="1"/>
    <row r="30" ht="19.5" customHeight="1"/>
    <row r="31" ht="33.75" customHeight="1"/>
    <row r="32" ht="16.5" customHeight="1"/>
    <row r="33" ht="16.5" customHeight="1"/>
    <row r="34" ht="13.5" customHeight="1"/>
    <row r="35" ht="15.75" customHeight="1"/>
    <row r="36" ht="14.25" customHeight="1"/>
    <row r="37" ht="30" customHeight="1"/>
    <row r="38" ht="30.75" customHeight="1"/>
    <row r="39" ht="15.75" customHeight="1"/>
    <row r="40" ht="32.25" customHeight="1"/>
    <row r="41" ht="12.75" customHeight="1"/>
    <row r="42" ht="48.75" customHeight="1"/>
    <row r="43" ht="19.5" customHeight="1"/>
    <row r="44" ht="19.5" customHeight="1"/>
    <row r="45" ht="34.5" customHeight="1"/>
    <row r="46" ht="45" customHeight="1"/>
    <row r="47" ht="19.5" customHeight="1"/>
    <row r="48" ht="30.75" customHeight="1"/>
    <row r="49" ht="20.25" customHeight="1"/>
    <row r="50" ht="35.25" customHeight="1"/>
    <row r="51" ht="38.25" customHeight="1"/>
    <row r="52" ht="34.5" customHeight="1"/>
    <row r="53" ht="28.5" customHeight="1"/>
    <row r="54" ht="33.75" customHeight="1"/>
    <row r="55" ht="20.25" customHeight="1"/>
    <row r="56" ht="30.75" customHeight="1"/>
    <row r="57" ht="30.75" customHeight="1"/>
    <row r="58" ht="15.75" customHeight="1"/>
    <row r="59" ht="28.5" customHeight="1"/>
    <row r="60" ht="28.5" customHeight="1"/>
    <row r="61" ht="29.25" customHeight="1"/>
    <row r="62" ht="29.25" customHeight="1"/>
    <row r="63" s="8" customFormat="1" ht="28.5" customHeight="1"/>
    <row r="64" ht="31.5" customHeight="1"/>
    <row r="66" ht="23.25" customHeight="1"/>
    <row r="67" ht="30" customHeight="1"/>
  </sheetData>
  <sheetProtection/>
  <mergeCells count="23">
    <mergeCell ref="B24:D24"/>
    <mergeCell ref="B12:D12"/>
    <mergeCell ref="B13:D13"/>
    <mergeCell ref="B14:D14"/>
    <mergeCell ref="B15:D15"/>
    <mergeCell ref="C20:G20"/>
    <mergeCell ref="G4:H4"/>
    <mergeCell ref="F4:F5"/>
    <mergeCell ref="E3:E5"/>
    <mergeCell ref="B18:D18"/>
    <mergeCell ref="B1:H1"/>
    <mergeCell ref="B10:H10"/>
    <mergeCell ref="F3:H3"/>
    <mergeCell ref="B25:D25"/>
    <mergeCell ref="B8:C8"/>
    <mergeCell ref="D3:D5"/>
    <mergeCell ref="B3:C5"/>
    <mergeCell ref="B6:C6"/>
    <mergeCell ref="B7:C7"/>
    <mergeCell ref="B16:D16"/>
    <mergeCell ref="B17:D17"/>
    <mergeCell ref="B22:D22"/>
    <mergeCell ref="B23:D23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4"/>
  <sheetViews>
    <sheetView view="pageBreakPreview" zoomScale="96" zoomScaleSheetLayoutView="96" workbookViewId="0" topLeftCell="A4">
      <selection activeCell="K13" sqref="K13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9.00390625" style="2" customWidth="1"/>
    <col min="8" max="8" width="5.375" style="2" customWidth="1"/>
    <col min="9" max="9" width="12.00390625" style="2" customWidth="1"/>
    <col min="10" max="16384" width="9.125" style="2" customWidth="1"/>
  </cols>
  <sheetData>
    <row r="1" spans="6:8" ht="69" customHeight="1">
      <c r="F1" s="66" t="s">
        <v>149</v>
      </c>
      <c r="G1" s="66"/>
      <c r="H1" s="66"/>
    </row>
    <row r="2" spans="7:8" ht="13.5" customHeight="1">
      <c r="G2" s="71" t="str">
        <f>'прилож.фин.обес.'!G2</f>
        <v>от " 28 "  января  2016  г. </v>
      </c>
      <c r="H2" s="71"/>
    </row>
    <row r="3" ht="13.5" customHeight="1">
      <c r="G3" s="45"/>
    </row>
    <row r="4" spans="2:8" ht="25.5" customHeight="1">
      <c r="B4" s="80" t="s">
        <v>141</v>
      </c>
      <c r="C4" s="80"/>
      <c r="D4" s="80"/>
      <c r="E4" s="80"/>
      <c r="F4" s="80"/>
      <c r="G4" s="80"/>
      <c r="H4" s="80"/>
    </row>
    <row r="5" spans="2:8" ht="15" customHeight="1">
      <c r="B5" s="33"/>
      <c r="C5" s="33"/>
      <c r="D5" s="33"/>
      <c r="E5" s="33"/>
      <c r="F5" s="33"/>
      <c r="G5" s="33"/>
      <c r="H5" s="33"/>
    </row>
    <row r="6" spans="2:7" ht="15.75" customHeight="1">
      <c r="B6" s="114" t="s">
        <v>0</v>
      </c>
      <c r="C6" s="114"/>
      <c r="D6" s="114"/>
      <c r="E6" s="117" t="s">
        <v>81</v>
      </c>
      <c r="F6" s="128" t="s">
        <v>82</v>
      </c>
      <c r="G6" s="123" t="s">
        <v>85</v>
      </c>
    </row>
    <row r="7" spans="2:7" ht="40.5" customHeight="1">
      <c r="B7" s="114"/>
      <c r="C7" s="114"/>
      <c r="D7" s="114"/>
      <c r="E7" s="118"/>
      <c r="F7" s="129"/>
      <c r="G7" s="123"/>
    </row>
    <row r="8" spans="2:7" ht="20.25" customHeight="1">
      <c r="B8" s="114"/>
      <c r="C8" s="114"/>
      <c r="D8" s="114"/>
      <c r="E8" s="119"/>
      <c r="F8" s="130"/>
      <c r="G8" s="123"/>
    </row>
    <row r="9" spans="2:9" ht="30" customHeight="1">
      <c r="B9" s="102" t="s">
        <v>15</v>
      </c>
      <c r="C9" s="102"/>
      <c r="D9" s="102"/>
      <c r="E9" s="10"/>
      <c r="F9" s="9" t="s">
        <v>16</v>
      </c>
      <c r="G9" s="10"/>
      <c r="I9" s="36">
        <f>G9+G10-G11</f>
        <v>0</v>
      </c>
    </row>
    <row r="10" spans="2:7" ht="24.75" customHeight="1">
      <c r="B10" s="108" t="s">
        <v>3</v>
      </c>
      <c r="C10" s="108"/>
      <c r="D10" s="108"/>
      <c r="E10" s="32"/>
      <c r="F10" s="9" t="s">
        <v>16</v>
      </c>
      <c r="G10" s="10">
        <v>16800</v>
      </c>
    </row>
    <row r="11" spans="2:7" s="19" customFormat="1" ht="22.5" customHeight="1">
      <c r="B11" s="108" t="s">
        <v>5</v>
      </c>
      <c r="C11" s="108"/>
      <c r="D11" s="108"/>
      <c r="E11" s="32"/>
      <c r="F11" s="12">
        <v>900</v>
      </c>
      <c r="G11" s="29">
        <f>G13+G18+G26+G29+G34+G40+G33</f>
        <v>16800</v>
      </c>
    </row>
    <row r="12" spans="2:7" ht="18" customHeight="1">
      <c r="B12" s="102" t="s">
        <v>4</v>
      </c>
      <c r="C12" s="102"/>
      <c r="D12" s="102"/>
      <c r="E12" s="10"/>
      <c r="F12" s="9"/>
      <c r="G12" s="10"/>
    </row>
    <row r="13" spans="2:7" ht="30.75" customHeight="1">
      <c r="B13" s="107" t="s">
        <v>41</v>
      </c>
      <c r="C13" s="107"/>
      <c r="D13" s="107"/>
      <c r="E13" s="51"/>
      <c r="F13" s="57">
        <v>210</v>
      </c>
      <c r="G13" s="30">
        <f>G15+G16+G17</f>
        <v>0</v>
      </c>
    </row>
    <row r="14" spans="2:7" ht="21.75" customHeight="1">
      <c r="B14" s="76" t="s">
        <v>1</v>
      </c>
      <c r="C14" s="76"/>
      <c r="D14" s="76"/>
      <c r="E14" s="48"/>
      <c r="F14" s="10"/>
      <c r="G14" s="10"/>
    </row>
    <row r="15" spans="2:7" ht="19.5" customHeight="1">
      <c r="B15" s="102" t="s">
        <v>18</v>
      </c>
      <c r="C15" s="102"/>
      <c r="D15" s="102"/>
      <c r="E15" s="10"/>
      <c r="F15" s="57">
        <v>211</v>
      </c>
      <c r="G15" s="10"/>
    </row>
    <row r="16" spans="2:7" ht="19.5" customHeight="1">
      <c r="B16" s="122" t="s">
        <v>19</v>
      </c>
      <c r="C16" s="122"/>
      <c r="D16" s="122"/>
      <c r="E16" s="50"/>
      <c r="F16" s="57">
        <v>212</v>
      </c>
      <c r="G16" s="10"/>
    </row>
    <row r="17" spans="2:7" ht="19.5" customHeight="1">
      <c r="B17" s="102" t="s">
        <v>20</v>
      </c>
      <c r="C17" s="102"/>
      <c r="D17" s="102"/>
      <c r="E17" s="10"/>
      <c r="F17" s="57">
        <v>213</v>
      </c>
      <c r="G17" s="10"/>
    </row>
    <row r="18" spans="2:7" ht="19.5" customHeight="1">
      <c r="B18" s="102" t="s">
        <v>42</v>
      </c>
      <c r="C18" s="102"/>
      <c r="D18" s="102"/>
      <c r="E18" s="10"/>
      <c r="F18" s="57">
        <v>220</v>
      </c>
      <c r="G18" s="30">
        <f>G20+G21+G22+G23+G24+G25</f>
        <v>0</v>
      </c>
    </row>
    <row r="19" spans="2:7" ht="19.5" customHeight="1">
      <c r="B19" s="76" t="s">
        <v>1</v>
      </c>
      <c r="C19" s="76"/>
      <c r="D19" s="76"/>
      <c r="E19" s="48"/>
      <c r="F19" s="57"/>
      <c r="G19" s="10"/>
    </row>
    <row r="20" spans="2:7" ht="19.5" customHeight="1">
      <c r="B20" s="102" t="s">
        <v>21</v>
      </c>
      <c r="C20" s="102"/>
      <c r="D20" s="102"/>
      <c r="E20" s="10"/>
      <c r="F20" s="57">
        <v>221</v>
      </c>
      <c r="G20" s="10"/>
    </row>
    <row r="21" spans="2:7" ht="19.5" customHeight="1">
      <c r="B21" s="102" t="s">
        <v>22</v>
      </c>
      <c r="C21" s="102"/>
      <c r="D21" s="102"/>
      <c r="E21" s="10"/>
      <c r="F21" s="57">
        <v>222</v>
      </c>
      <c r="G21" s="10"/>
    </row>
    <row r="22" spans="2:7" ht="19.5" customHeight="1">
      <c r="B22" s="102" t="s">
        <v>23</v>
      </c>
      <c r="C22" s="102"/>
      <c r="D22" s="102"/>
      <c r="E22" s="10"/>
      <c r="F22" s="57">
        <v>223</v>
      </c>
      <c r="G22" s="10"/>
    </row>
    <row r="23" spans="2:7" ht="19.5" customHeight="1">
      <c r="B23" s="102" t="s">
        <v>24</v>
      </c>
      <c r="C23" s="102"/>
      <c r="D23" s="102"/>
      <c r="E23" s="10"/>
      <c r="F23" s="57">
        <v>224</v>
      </c>
      <c r="G23" s="10"/>
    </row>
    <row r="24" spans="2:7" ht="19.5" customHeight="1">
      <c r="B24" s="102" t="s">
        <v>25</v>
      </c>
      <c r="C24" s="102"/>
      <c r="D24" s="102"/>
      <c r="E24" s="10"/>
      <c r="F24" s="57">
        <v>225</v>
      </c>
      <c r="G24" s="10"/>
    </row>
    <row r="25" spans="2:7" ht="18" customHeight="1">
      <c r="B25" s="102" t="s">
        <v>26</v>
      </c>
      <c r="C25" s="102"/>
      <c r="D25" s="102"/>
      <c r="E25" s="10"/>
      <c r="F25" s="57">
        <v>226</v>
      </c>
      <c r="G25" s="10"/>
    </row>
    <row r="26" spans="2:7" ht="18" customHeight="1">
      <c r="B26" s="102" t="s">
        <v>43</v>
      </c>
      <c r="C26" s="102"/>
      <c r="D26" s="102"/>
      <c r="E26" s="10"/>
      <c r="F26" s="57">
        <v>240</v>
      </c>
      <c r="G26" s="10"/>
    </row>
    <row r="27" spans="2:7" ht="18" customHeight="1">
      <c r="B27" s="76" t="s">
        <v>1</v>
      </c>
      <c r="C27" s="76"/>
      <c r="D27" s="76"/>
      <c r="E27" s="48"/>
      <c r="F27" s="57"/>
      <c r="G27" s="10"/>
    </row>
    <row r="28" spans="2:7" ht="18" customHeight="1">
      <c r="B28" s="102" t="s">
        <v>27</v>
      </c>
      <c r="C28" s="102"/>
      <c r="D28" s="102"/>
      <c r="E28" s="10"/>
      <c r="F28" s="57">
        <v>241</v>
      </c>
      <c r="G28" s="10"/>
    </row>
    <row r="29" spans="2:7" ht="18" customHeight="1">
      <c r="B29" s="102" t="s">
        <v>44</v>
      </c>
      <c r="C29" s="102"/>
      <c r="D29" s="102"/>
      <c r="E29" s="10"/>
      <c r="F29" s="57">
        <v>260</v>
      </c>
      <c r="G29" s="10"/>
    </row>
    <row r="30" spans="2:7" ht="18" customHeight="1">
      <c r="B30" s="76" t="s">
        <v>1</v>
      </c>
      <c r="C30" s="76"/>
      <c r="D30" s="76"/>
      <c r="E30" s="48"/>
      <c r="F30" s="57"/>
      <c r="G30" s="10"/>
    </row>
    <row r="31" spans="2:7" ht="18" customHeight="1">
      <c r="B31" s="102" t="s">
        <v>28</v>
      </c>
      <c r="C31" s="102"/>
      <c r="D31" s="102"/>
      <c r="E31" s="10"/>
      <c r="F31" s="57">
        <v>262</v>
      </c>
      <c r="G31" s="10"/>
    </row>
    <row r="32" spans="2:7" ht="18" customHeight="1">
      <c r="B32" s="109" t="s">
        <v>29</v>
      </c>
      <c r="C32" s="109"/>
      <c r="D32" s="109"/>
      <c r="E32" s="49"/>
      <c r="F32" s="57">
        <v>263</v>
      </c>
      <c r="G32" s="10"/>
    </row>
    <row r="33" spans="2:7" ht="18" customHeight="1">
      <c r="B33" s="102" t="s">
        <v>30</v>
      </c>
      <c r="C33" s="102"/>
      <c r="D33" s="102"/>
      <c r="E33" s="10"/>
      <c r="F33" s="57">
        <v>290</v>
      </c>
      <c r="G33" s="10"/>
    </row>
    <row r="34" spans="2:7" ht="18" customHeight="1">
      <c r="B34" s="102" t="s">
        <v>45</v>
      </c>
      <c r="C34" s="102"/>
      <c r="D34" s="102"/>
      <c r="E34" s="10"/>
      <c r="F34" s="57">
        <v>300</v>
      </c>
      <c r="G34" s="30">
        <f>G36+G37+G38+G39</f>
        <v>16800</v>
      </c>
    </row>
    <row r="35" spans="2:7" ht="18" customHeight="1">
      <c r="B35" s="76" t="s">
        <v>1</v>
      </c>
      <c r="C35" s="76"/>
      <c r="D35" s="76"/>
      <c r="E35" s="48"/>
      <c r="F35" s="57"/>
      <c r="G35" s="10"/>
    </row>
    <row r="36" spans="2:7" ht="18" customHeight="1">
      <c r="B36" s="102" t="s">
        <v>31</v>
      </c>
      <c r="C36" s="102"/>
      <c r="D36" s="102"/>
      <c r="E36" s="10"/>
      <c r="F36" s="57">
        <v>310</v>
      </c>
      <c r="G36" s="10">
        <v>16800</v>
      </c>
    </row>
    <row r="37" spans="2:7" ht="18" customHeight="1">
      <c r="B37" s="102" t="s">
        <v>32</v>
      </c>
      <c r="C37" s="102"/>
      <c r="D37" s="102"/>
      <c r="E37" s="10"/>
      <c r="F37" s="57">
        <v>320</v>
      </c>
      <c r="G37" s="10"/>
    </row>
    <row r="38" spans="2:7" ht="18" customHeight="1">
      <c r="B38" s="102" t="s">
        <v>33</v>
      </c>
      <c r="C38" s="102"/>
      <c r="D38" s="102"/>
      <c r="E38" s="10"/>
      <c r="F38" s="57">
        <v>330</v>
      </c>
      <c r="G38" s="10"/>
    </row>
    <row r="39" spans="2:7" ht="15.75" customHeight="1">
      <c r="B39" s="102" t="s">
        <v>34</v>
      </c>
      <c r="C39" s="102"/>
      <c r="D39" s="102"/>
      <c r="E39" s="10"/>
      <c r="F39" s="57">
        <v>340</v>
      </c>
      <c r="G39" s="10"/>
    </row>
    <row r="40" spans="2:7" ht="18" customHeight="1">
      <c r="B40" s="102" t="s">
        <v>46</v>
      </c>
      <c r="C40" s="102"/>
      <c r="D40" s="102"/>
      <c r="E40" s="10"/>
      <c r="F40" s="57">
        <v>500</v>
      </c>
      <c r="G40" s="10"/>
    </row>
    <row r="41" spans="2:7" ht="15" customHeight="1">
      <c r="B41" s="76" t="s">
        <v>1</v>
      </c>
      <c r="C41" s="76"/>
      <c r="D41" s="76"/>
      <c r="E41" s="48"/>
      <c r="F41" s="57"/>
      <c r="G41" s="10"/>
    </row>
    <row r="42" spans="2:7" ht="29.25" customHeight="1">
      <c r="B42" s="102" t="s">
        <v>37</v>
      </c>
      <c r="C42" s="102"/>
      <c r="D42" s="102"/>
      <c r="E42" s="10"/>
      <c r="F42" s="57">
        <v>520</v>
      </c>
      <c r="G42" s="10"/>
    </row>
    <row r="43" spans="2:7" ht="18" customHeight="1">
      <c r="B43" s="112" t="s">
        <v>35</v>
      </c>
      <c r="C43" s="113"/>
      <c r="D43" s="104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F1:H1"/>
    <mergeCell ref="G2:H2"/>
    <mergeCell ref="B4:H4"/>
    <mergeCell ref="B6:D8"/>
    <mergeCell ref="E6:E8"/>
    <mergeCell ref="F6:F8"/>
    <mergeCell ref="G6:G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Tatiana</cp:lastModifiedBy>
  <cp:lastPrinted>2016-02-05T11:58:01Z</cp:lastPrinted>
  <dcterms:created xsi:type="dcterms:W3CDTF">2010-08-09T11:23:33Z</dcterms:created>
  <dcterms:modified xsi:type="dcterms:W3CDTF">2016-02-05T11:58:02Z</dcterms:modified>
  <cp:category/>
  <cp:version/>
  <cp:contentType/>
  <cp:contentStatus/>
</cp:coreProperties>
</file>