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tabRatio="787" activeTab="4"/>
  </bookViews>
  <sheets>
    <sheet name="титульник" sheetId="1" r:id="rId1"/>
    <sheet name="раздел 1 2022" sheetId="2" r:id="rId2"/>
    <sheet name="раздел 1 2023" sheetId="3" r:id="rId3"/>
    <sheet name="раздел 1 2024" sheetId="4" r:id="rId4"/>
    <sheet name="Раздел 2" sheetId="5" r:id="rId5"/>
  </sheets>
  <definedNames>
    <definedName name="_xlnm.Print_Area" localSheetId="1">'раздел 1 2022'!$A$1:$K$67</definedName>
    <definedName name="_xlnm.Print_Area" localSheetId="2">'раздел 1 2023'!$A$1:$K$67</definedName>
    <definedName name="_xlnm.Print_Area" localSheetId="3">'раздел 1 2024'!$A$1:$L$67</definedName>
    <definedName name="_xlnm.Print_Area" localSheetId="4">'Раздел 2'!$A$1:$H$63</definedName>
    <definedName name="_xlnm.Print_Area" localSheetId="0">'титульник'!$A$1:$I$29</definedName>
  </definedNames>
  <calcPr fullCalcOnLoad="1"/>
</workbook>
</file>

<file path=xl/sharedStrings.xml><?xml version="1.0" encoding="utf-8"?>
<sst xmlns="http://schemas.openxmlformats.org/spreadsheetml/2006/main" count="775" uniqueCount="189">
  <si>
    <t>Наименование показателя</t>
  </si>
  <si>
    <t>из них:</t>
  </si>
  <si>
    <t>в том числе</t>
  </si>
  <si>
    <t>в том числе:</t>
  </si>
  <si>
    <t>Выплаты, всего:</t>
  </si>
  <si>
    <t>УТВЕРЖДАЮ</t>
  </si>
  <si>
    <t>(расшифровка подписи)</t>
  </si>
  <si>
    <t>(подпись)</t>
  </si>
  <si>
    <t>КОДЫ</t>
  </si>
  <si>
    <t>Дата</t>
  </si>
  <si>
    <t>по ОКЕИ</t>
  </si>
  <si>
    <t>Единица измерения: руб.</t>
  </si>
  <si>
    <t>Х</t>
  </si>
  <si>
    <t>(наименование должности лица, утверждающего документ)</t>
  </si>
  <si>
    <t>по ОКПО</t>
  </si>
  <si>
    <t>Исполнитель</t>
  </si>
  <si>
    <t>(уполномоченное  лицо)</t>
  </si>
  <si>
    <t xml:space="preserve">Адрес фактического местонахождения муниципального  учреждения </t>
  </si>
  <si>
    <t xml:space="preserve">Руководитель муниципального учреждения </t>
  </si>
  <si>
    <t xml:space="preserve">Главный бухгалтер муниципального учреждения </t>
  </si>
  <si>
    <t xml:space="preserve">тел. </t>
  </si>
  <si>
    <t xml:space="preserve">проставить </t>
  </si>
  <si>
    <t>Код строки</t>
  </si>
  <si>
    <t>Код по бюджетной классификации РФ</t>
  </si>
  <si>
    <t xml:space="preserve">Объем финансового обеспечения, руб. (с точностью до двух знаков после запятой - 0,00)
</t>
  </si>
  <si>
    <t>Субсидиии на финансовое обеспечение  муниципального задания на оказание муниципальных услуг предоставляемые  в соответсвии с абзацем вторым п. 1 статьи 78.1 Бюджетного Кодекса РФ</t>
  </si>
  <si>
    <t>Год начала закупки</t>
  </si>
  <si>
    <t>Субсидии на осуществление капитальных вложений</t>
  </si>
  <si>
    <t>Поступления от оказания услуг (выполнения работ на платной основе) и  от иной приносящей доход деятельности</t>
  </si>
  <si>
    <t>доходы от собственности</t>
  </si>
  <si>
    <t xml:space="preserve">доходы от штрафов, пеней, иных сумм принудительного изъятия
</t>
  </si>
  <si>
    <t xml:space="preserve">прочие доходы
</t>
  </si>
  <si>
    <t xml:space="preserve">доходы от операций с активами
</t>
  </si>
  <si>
    <t>Поступления , всего:</t>
  </si>
  <si>
    <t>социальные  и иные выплаты населению, всего</t>
  </si>
  <si>
    <t xml:space="preserve">расходы на закупку товаров, работ, услуг, всего
</t>
  </si>
  <si>
    <t>Иные субсидии, предоставленные из бюджета</t>
  </si>
  <si>
    <t>ИНН</t>
  </si>
  <si>
    <t>КПП</t>
  </si>
  <si>
    <t>Орган, осуществляющий функции и полномочия учредителя</t>
  </si>
  <si>
    <t>2022 год</t>
  </si>
  <si>
    <t>Аналитический код</t>
  </si>
  <si>
    <t>Остаток средств на начало текущего финансового года</t>
  </si>
  <si>
    <t>0001</t>
  </si>
  <si>
    <t>1000</t>
  </si>
  <si>
    <t>1100</t>
  </si>
  <si>
    <t>1200</t>
  </si>
  <si>
    <t>1300</t>
  </si>
  <si>
    <t>1210</t>
  </si>
  <si>
    <t>доходы от оказания услуг, работ, компенсации затрат учреждений</t>
  </si>
  <si>
    <t>Субсидии на финансовое обеспечение выполнения муниципального задания за счет средств бюджета муниципальног образования, создавшего учреждение</t>
  </si>
  <si>
    <t>безвозмездные денежные поступления</t>
  </si>
  <si>
    <t>1400</t>
  </si>
  <si>
    <t>1500</t>
  </si>
  <si>
    <t>1510</t>
  </si>
  <si>
    <t>1900</t>
  </si>
  <si>
    <t>целевые субсидии</t>
  </si>
  <si>
    <t>1520</t>
  </si>
  <si>
    <t>Остаток средств на конец текущего финансового года</t>
  </si>
  <si>
    <t>2000</t>
  </si>
  <si>
    <t>0002</t>
  </si>
  <si>
    <t>на выплаты персоналу,всего</t>
  </si>
  <si>
    <t>2100</t>
  </si>
  <si>
    <t>оплата труда</t>
  </si>
  <si>
    <t>прочие выплаты</t>
  </si>
  <si>
    <t>2110</t>
  </si>
  <si>
    <t>2120</t>
  </si>
  <si>
    <t>2140</t>
  </si>
  <si>
    <t>взносы по обязательному социальному страхованию на выплаты по оплате труда работников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</si>
  <si>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</si>
  <si>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 грантов с целью поддержки проектов в области науки, культуры и искусства</t>
  </si>
  <si>
    <t>2230</t>
  </si>
  <si>
    <t>налог на имущество организаций и земельный налог</t>
  </si>
  <si>
    <t>2310</t>
  </si>
  <si>
    <t>уплата налогов, сборов и иных платежей, всего</t>
  </si>
  <si>
    <t>2300</t>
  </si>
  <si>
    <t>2320</t>
  </si>
  <si>
    <t>налоги (включаемые в состав расходов) в бюджеты бюджетной системы РФ, а так же госпошлина</t>
  </si>
  <si>
    <t>уплата штрафов, пеней, иных платежей</t>
  </si>
  <si>
    <t>2330</t>
  </si>
  <si>
    <t>2500</t>
  </si>
  <si>
    <t xml:space="preserve">прочие выплаты (кроме выплат на закупку товаров, работ, услуг)
</t>
  </si>
  <si>
    <t>2520</t>
  </si>
  <si>
    <t>исполнение судебных актов РФ и мировых соглашений по возмещению вреда, причиненного в результате деятельности учреждения</t>
  </si>
  <si>
    <t>2600</t>
  </si>
  <si>
    <t>на закупку товаров, работ услуг в целях капитального ремонта муниц. имущества</t>
  </si>
  <si>
    <t>2630</t>
  </si>
  <si>
    <t>2640</t>
  </si>
  <si>
    <t>прочую закупку товаров, работ и услуг</t>
  </si>
  <si>
    <t>3000</t>
  </si>
  <si>
    <t>3010</t>
  </si>
  <si>
    <t>3020</t>
  </si>
  <si>
    <t>3030</t>
  </si>
  <si>
    <t>Прочие выплаты, всего</t>
  </si>
  <si>
    <t xml:space="preserve">из них: возврат в бюджет средств субсидии, предоставленной до начала текущего финансового года
</t>
  </si>
  <si>
    <t>4000</t>
  </si>
  <si>
    <t>4010</t>
  </si>
  <si>
    <t>Выплаты, уменьшающие доход, всего*</t>
  </si>
  <si>
    <t>налог на прибыль*</t>
  </si>
  <si>
    <t>налог на добавленную стоимость*</t>
  </si>
  <si>
    <t>почие налоги, уменьшающие доход*</t>
  </si>
  <si>
    <t>* Показатель отражается со знаком "минус"</t>
  </si>
  <si>
    <r>
      <t xml:space="preserve">Субсидии на финансовое обеспечение выполнения муниципального задания </t>
    </r>
    <r>
      <rPr>
        <sz val="9"/>
        <color indexed="10"/>
        <rFont val="Times New Roman"/>
        <family val="1"/>
      </rPr>
      <t>(суммы по всем лагерям указываются в этой графе)</t>
    </r>
  </si>
  <si>
    <t>Необходимые вам КОСГУ можно добавлять, но не забывайте о формулах</t>
  </si>
  <si>
    <t>Красные пометки при печати удалить!!!</t>
  </si>
  <si>
    <t>за пределами планового периода</t>
  </si>
  <si>
    <t>за пределами планового периода (по всем источникам финансирования)</t>
  </si>
  <si>
    <t xml:space="preserve">Раздел 1. Поступления и выплаты на </t>
  </si>
  <si>
    <t>Код строк</t>
  </si>
  <si>
    <t>Сумма</t>
  </si>
  <si>
    <t>на 2022 г.</t>
  </si>
  <si>
    <t>№ п/п</t>
  </si>
  <si>
    <t>1.</t>
  </si>
  <si>
    <t>1.1</t>
  </si>
  <si>
    <t>1.2</t>
  </si>
  <si>
    <t>1.3</t>
  </si>
  <si>
    <t>1.4</t>
  </si>
  <si>
    <t>1.4.2.</t>
  </si>
  <si>
    <t>1.4.1.2.</t>
  </si>
  <si>
    <t>1.4.1.1.</t>
  </si>
  <si>
    <t>1.4.1.</t>
  </si>
  <si>
    <t>В соответствии с Федеральным законом N44-ФЗ</t>
  </si>
  <si>
    <r>
      <t xml:space="preserve">За счет субсидий, предоставляемых  в соответсвии с абзацем вторым п. 1 статьи 78.1 Бюджетного Кодекса РФ </t>
    </r>
    <r>
      <rPr>
        <sz val="11"/>
        <color indexed="10"/>
        <rFont val="Times New Roman"/>
        <family val="1"/>
      </rPr>
      <t>(госстандарт)</t>
    </r>
  </si>
  <si>
    <t>1.4.2.1.</t>
  </si>
  <si>
    <t>1.4.2.2.</t>
  </si>
  <si>
    <t>1.4.3</t>
  </si>
  <si>
    <t>1.4.4.</t>
  </si>
  <si>
    <t>1.4.4.1</t>
  </si>
  <si>
    <t>1.4.4.2</t>
  </si>
  <si>
    <t>2.</t>
  </si>
  <si>
    <t>в том числе по году закупки:</t>
  </si>
  <si>
    <t>3.</t>
  </si>
  <si>
    <t>ИТОГО по контрактам, планируемым к заключению в соответствующем финансовом году в соответствии с Федеральным законом N223-ФЗ, по соответствующему году закупки</t>
  </si>
  <si>
    <t>Раздел 2. Сведения по выплатам на закупки товаров, работ, услуг &lt;1&gt;</t>
  </si>
  <si>
    <t>&lt;1&gt;</t>
  </si>
  <si>
    <t>В разделе 2 "Сведения по выплатам на закупки товаров, работ, услуг" Плана детализируются показатели выплат по расходам на закупку товаров, работ, услуг, отраженных в строке 2600 раздела 1 "Поступления и выплаты" Плана.</t>
  </si>
  <si>
    <t>Выплаты на закупку товаров, работ, услуг, всего &lt;2&gt;</t>
  </si>
  <si>
    <t>&lt;2&gt;</t>
  </si>
  <si>
    <t>Плановые показатели выплат на закупку товаров, работ, услуг по строке 26000 раздела 2 "Сведения по выплатам на закупки товаров, работ, услуг" Плана распределяются на выплаты по контрактам (договорам), заключенным (планируемым к заключению) в соответствии с гражданским законодательством РФ (строки 26100 и 26200), а также по контрактам (договорам), заключенным до начала текущего финансового года (строка 26300) и планируемым к заключению в соответствующем финансовом году (строка 26400), и должны соответствовать показателям соответствующих граф по строке 2600 раздела 1 "Поступления и выплаты" Плана.</t>
  </si>
  <si>
    <r>
      <t xml:space="preserve">По контрактам (договорам), заключенным до начала текущего финансового года </t>
    </r>
    <r>
      <rPr>
        <b/>
        <u val="single"/>
        <sz val="11"/>
        <rFont val="Times New Roman"/>
        <family val="1"/>
      </rPr>
      <t>без применения</t>
    </r>
    <r>
      <rPr>
        <sz val="11"/>
        <rFont val="Times New Roman"/>
        <family val="1"/>
      </rPr>
      <t xml:space="preserve"> норм Федерального закона от 5 апреля 2013 года N44-ФЗ и Федерального закона от 18 июля 2011 года N223-ФЗ &lt;3&gt;</t>
    </r>
  </si>
  <si>
    <r>
      <t xml:space="preserve">По контрактам (договорам), планируемым к заключению в соответствующем финансовом году </t>
    </r>
    <r>
      <rPr>
        <b/>
        <u val="single"/>
        <sz val="11"/>
        <rFont val="Times New Roman"/>
        <family val="1"/>
      </rPr>
      <t>без применения</t>
    </r>
    <r>
      <rPr>
        <sz val="11"/>
        <rFont val="Times New Roman"/>
        <family val="1"/>
      </rPr>
      <t xml:space="preserve"> норм Федерального закона N44-ФЗ и Федерального закона N223-ФЗ &lt;3&gt;</t>
    </r>
  </si>
  <si>
    <t>&lt;3&gt;</t>
  </si>
  <si>
    <t>Указывается сумма договоров (контрактов) о закупках товаров, работ, услуг, заключенных без учета требований Федерального закона N44-ФЗ и Федерального закона N223-ФЗ, в случаях, предусмотренных указанными федеральными законами.</t>
  </si>
  <si>
    <r>
      <t xml:space="preserve">По контрактам (договорам), заключенным до начала текущего финансового года </t>
    </r>
    <r>
      <rPr>
        <b/>
        <u val="single"/>
        <sz val="11"/>
        <rFont val="Times New Roman"/>
        <family val="1"/>
      </rPr>
      <t xml:space="preserve">с учетом требований </t>
    </r>
    <r>
      <rPr>
        <sz val="11"/>
        <rFont val="Times New Roman"/>
        <family val="1"/>
      </rPr>
      <t>Федерального закона N44-ФЗ и Федерального закона N223-ФЗ &lt;4&gt;</t>
    </r>
  </si>
  <si>
    <r>
      <t xml:space="preserve">По контрактам (договорам), планируемым к заключению в соответствующем финансовом году </t>
    </r>
    <r>
      <rPr>
        <b/>
        <u val="single"/>
        <sz val="11"/>
        <rFont val="Times New Roman"/>
        <family val="1"/>
      </rPr>
      <t>с учетом требований</t>
    </r>
    <r>
      <rPr>
        <sz val="11"/>
        <rFont val="Times New Roman"/>
        <family val="1"/>
      </rPr>
      <t xml:space="preserve">  Федерального закона N44-ФЗ и Федерального закона N223-ФЗ &lt;4&gt;</t>
    </r>
  </si>
  <si>
    <t>&lt;4&gt;</t>
  </si>
  <si>
    <t>В соответствии с Федеральным законом N223-ФЗ &lt;5&gt;</t>
  </si>
  <si>
    <t>&lt;5&gt;</t>
  </si>
  <si>
    <t>Муниципальным бюджетным учреждением показатель не формируется.</t>
  </si>
  <si>
    <t>Указывается сумма закупок, товаров, работ, услуг, осуществляемых в соответствии с Федеральным законом N44-ФЗ и Федеральным законом N223-ФЗ.</t>
  </si>
  <si>
    <t>За счет субсидий, предоставляемых на осуществление капитальных вложений &lt;6&gt;</t>
  </si>
  <si>
    <t>&lt;6&gt;</t>
  </si>
  <si>
    <t>Указывается сумма закупок, товаров, работ, услуг, осуществляемых в соответствии с Федеральным законом N44-ФЗ.</t>
  </si>
  <si>
    <t>ИТОГО по контрактам, планируемым к заключению в соответствующем финансовом году в соответствии с Федеральным законом N44-ФЗ, по соответствующему году закупки &lt;7&gt;</t>
  </si>
  <si>
    <t>&lt;7&gt;</t>
  </si>
  <si>
    <t>Плановые показатели выплат на закупку товаров, работ, услуг по строке 26500 муниципального бюджетного учреждения должны быть не менее суммы показателей строк 26410, 26420, 26430 по соответствующей графе, муниципального автономного учреждения - не менее показателя строки 26430 по соответствующей графе.</t>
  </si>
  <si>
    <t>Руководитель учреждения</t>
  </si>
  <si>
    <t>(уполномоченное лицо учреждения)</t>
  </si>
  <si>
    <t>(должность)</t>
  </si>
  <si>
    <t>М.П.</t>
  </si>
  <si>
    <t>СОГЛАСОВАНО</t>
  </si>
  <si>
    <t>(наименование должности уполномоченного лица органа - учредителя)</t>
  </si>
  <si>
    <t>Заместитель Главы  городского округа Саранск-Директор Департамента по социальной политике Администрации городского округа Саранск</t>
  </si>
  <si>
    <t>Департамент по социальной политике Администрации городского округа Саранск</t>
  </si>
  <si>
    <t xml:space="preserve">Наименование учреждения </t>
  </si>
  <si>
    <t>Всего</t>
  </si>
  <si>
    <t>не заполнять</t>
  </si>
  <si>
    <t>заполняется так же как и в старом Плане ФХД из Лист1 (Показатели выплат по расходам на закупку товаров, работ, услуг учреждения)  как строка 3</t>
  </si>
  <si>
    <t>заполняется так же как и в старом Плане ФХД из Лист1 (Показатели выплат по расходам на закупку товаров, работ, услуг учреждения)  как строка 2</t>
  </si>
  <si>
    <r>
      <t xml:space="preserve">За счет субсидий, предоставляемых на финансовое обеспечение муниципального задания </t>
    </r>
    <r>
      <rPr>
        <sz val="11"/>
        <color indexed="10"/>
        <rFont val="Times New Roman"/>
        <family val="1"/>
      </rPr>
      <t>(столбец G Раздела 1)</t>
    </r>
  </si>
  <si>
    <r>
      <t xml:space="preserve">За счет прочих источников финансового обеспечения </t>
    </r>
    <r>
      <rPr>
        <sz val="11"/>
        <color indexed="10"/>
        <rFont val="Times New Roman"/>
        <family val="1"/>
      </rPr>
      <t>(внебюджет и целевые)</t>
    </r>
  </si>
  <si>
    <t>2023 год</t>
  </si>
  <si>
    <t>на 2023 г.</t>
  </si>
  <si>
    <t>2024 год</t>
  </si>
  <si>
    <t>на 2024 г.</t>
  </si>
  <si>
    <t xml:space="preserve">План
 финансово - хозяйственной деятельности на 2022 год и на плановый период 2023/2024 годов </t>
  </si>
  <si>
    <r>
      <t xml:space="preserve">" </t>
    </r>
    <r>
      <rPr>
        <u val="single"/>
        <sz val="11"/>
        <rFont val="Times New Roman"/>
        <family val="1"/>
      </rPr>
      <t xml:space="preserve">10 "  января  </t>
    </r>
    <r>
      <rPr>
        <sz val="11"/>
        <rFont val="Times New Roman"/>
        <family val="1"/>
      </rPr>
      <t xml:space="preserve"> 2022 г.</t>
    </r>
  </si>
  <si>
    <t>от " 10 " января 2022 г.</t>
  </si>
  <si>
    <t>" 10 " января  2022 г.</t>
  </si>
  <si>
    <t>О.В. Шуляпова</t>
  </si>
  <si>
    <t>Заведующая МДОУ"Детский сад №22 комбинированного вида"</t>
  </si>
  <si>
    <t>Муниципальное дошкольное учреждение "Детский сад№22 комбинированного вида"</t>
  </si>
  <si>
    <t>430011 Республика Мордовия. Г Саранск .пер.Дачный .д.7</t>
  </si>
  <si>
    <t>Галушкина С.А</t>
  </si>
  <si>
    <t>Мишкина Ю.С</t>
  </si>
  <si>
    <t xml:space="preserve">Заведующая </t>
  </si>
  <si>
    <t>Главный бухгалтер</t>
  </si>
  <si>
    <t>закупка энергетических ресурсов</t>
  </si>
  <si>
    <t>2650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</si>
</sst>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76" fontId="1" fillId="0" borderId="13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2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 shrinkToFit="1"/>
    </xf>
    <xf numFmtId="49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/>
    </xf>
    <xf numFmtId="2" fontId="2" fillId="32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vertical="top"/>
    </xf>
    <xf numFmtId="4" fontId="1" fillId="32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" fontId="2" fillId="32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vertical="top"/>
    </xf>
    <xf numFmtId="4" fontId="1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/>
    </xf>
    <xf numFmtId="4" fontId="1" fillId="32" borderId="10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4" fontId="3" fillId="0" borderId="16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" fontId="53" fillId="0" borderId="0" xfId="0" applyNumberFormat="1" applyFont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49" fontId="1" fillId="32" borderId="12" xfId="0" applyNumberFormat="1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 vertical="top"/>
    </xf>
    <xf numFmtId="0" fontId="6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32" borderId="19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 shrinkToFit="1"/>
    </xf>
    <xf numFmtId="0" fontId="1" fillId="0" borderId="1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98" zoomScaleSheetLayoutView="98" zoomScalePageLayoutView="0" workbookViewId="0" topLeftCell="A1">
      <selection activeCell="L22" sqref="L22"/>
    </sheetView>
  </sheetViews>
  <sheetFormatPr defaultColWidth="9.00390625" defaultRowHeight="12.75"/>
  <cols>
    <col min="3" max="3" width="7.00390625" style="0" customWidth="1"/>
    <col min="4" max="4" width="12.125" style="0" customWidth="1"/>
    <col min="5" max="5" width="13.125" style="0" customWidth="1"/>
    <col min="6" max="6" width="15.25390625" style="0" customWidth="1"/>
    <col min="7" max="7" width="11.875" style="0" customWidth="1"/>
    <col min="9" max="9" width="17.75390625" style="0" customWidth="1"/>
  </cols>
  <sheetData>
    <row r="1" spans="1:6" ht="15">
      <c r="A1" s="2"/>
      <c r="B1" s="2"/>
      <c r="C1" s="2"/>
      <c r="D1" s="3"/>
      <c r="E1" s="100"/>
      <c r="F1" s="100"/>
    </row>
    <row r="2" spans="1:9" ht="20.25" customHeight="1">
      <c r="A2" s="2"/>
      <c r="B2" s="2"/>
      <c r="C2" s="2"/>
      <c r="D2" s="3"/>
      <c r="G2" s="103" t="s">
        <v>5</v>
      </c>
      <c r="H2" s="103"/>
      <c r="I2" s="103"/>
    </row>
    <row r="3" spans="1:9" ht="36.75" customHeight="1">
      <c r="A3" s="2"/>
      <c r="B3" s="2"/>
      <c r="C3" s="2"/>
      <c r="D3" s="3"/>
      <c r="E3" s="83"/>
      <c r="F3" s="83"/>
      <c r="G3" s="106" t="s">
        <v>180</v>
      </c>
      <c r="H3" s="106"/>
      <c r="I3" s="106"/>
    </row>
    <row r="4" spans="1:9" ht="15" customHeight="1">
      <c r="A4" s="2"/>
      <c r="B4" s="2"/>
      <c r="C4" s="2"/>
      <c r="D4" s="3"/>
      <c r="E4" s="84"/>
      <c r="F4" s="84"/>
      <c r="G4" s="107" t="s">
        <v>13</v>
      </c>
      <c r="H4" s="107"/>
      <c r="I4" s="107"/>
    </row>
    <row r="5" spans="1:9" ht="15" customHeight="1">
      <c r="A5" s="2"/>
      <c r="B5" s="2"/>
      <c r="C5" s="2"/>
      <c r="D5" s="3"/>
      <c r="G5" s="10"/>
      <c r="H5" s="109" t="s">
        <v>183</v>
      </c>
      <c r="I5" s="109"/>
    </row>
    <row r="6" spans="1:9" ht="15" customHeight="1">
      <c r="A6" s="2"/>
      <c r="B6" s="2"/>
      <c r="C6" s="2"/>
      <c r="D6" s="3"/>
      <c r="G6" s="13" t="s">
        <v>7</v>
      </c>
      <c r="H6" s="111" t="s">
        <v>6</v>
      </c>
      <c r="I6" s="111"/>
    </row>
    <row r="7" spans="1:9" ht="15" customHeight="1">
      <c r="A7" s="2"/>
      <c r="B7" s="2"/>
      <c r="C7" s="2"/>
      <c r="D7" s="3"/>
      <c r="G7" s="110" t="s">
        <v>176</v>
      </c>
      <c r="H7" s="110"/>
      <c r="I7" s="110"/>
    </row>
    <row r="8" spans="1:6" ht="15">
      <c r="A8" s="2"/>
      <c r="B8" s="2"/>
      <c r="C8" s="2"/>
      <c r="D8" s="3"/>
      <c r="E8" s="2"/>
      <c r="F8" s="2"/>
    </row>
    <row r="9" spans="1:9" ht="60.75" customHeight="1">
      <c r="A9" s="108" t="s">
        <v>175</v>
      </c>
      <c r="B9" s="108"/>
      <c r="C9" s="108"/>
      <c r="D9" s="108"/>
      <c r="E9" s="108"/>
      <c r="F9" s="108"/>
      <c r="G9" s="108"/>
      <c r="H9" s="108"/>
      <c r="I9" s="108"/>
    </row>
    <row r="10" spans="1:9" ht="19.5" thickBot="1">
      <c r="A10" s="15"/>
      <c r="B10" s="15"/>
      <c r="C10" s="15"/>
      <c r="D10" s="15"/>
      <c r="E10" s="15"/>
      <c r="H10" s="5"/>
      <c r="I10" s="12" t="s">
        <v>8</v>
      </c>
    </row>
    <row r="11" spans="1:9" ht="14.25" customHeight="1">
      <c r="A11" s="14"/>
      <c r="B11" s="14"/>
      <c r="C11" s="14"/>
      <c r="D11" s="102" t="s">
        <v>177</v>
      </c>
      <c r="E11" s="102"/>
      <c r="F11" s="102"/>
      <c r="H11" s="6" t="s">
        <v>9</v>
      </c>
      <c r="I11" s="85">
        <v>44206</v>
      </c>
    </row>
    <row r="12" spans="1:9" ht="15">
      <c r="A12" s="5"/>
      <c r="B12" s="5"/>
      <c r="C12" s="5"/>
      <c r="D12" s="5"/>
      <c r="E12" s="5"/>
      <c r="H12" s="30"/>
      <c r="I12" s="86"/>
    </row>
    <row r="13" spans="1:9" ht="15">
      <c r="A13" s="2"/>
      <c r="B13" s="2"/>
      <c r="C13" s="2"/>
      <c r="D13" s="3"/>
      <c r="E13" s="2"/>
      <c r="H13" s="31"/>
      <c r="I13" s="86"/>
    </row>
    <row r="14" spans="1:10" ht="26.25" customHeight="1">
      <c r="A14" s="101" t="s">
        <v>39</v>
      </c>
      <c r="B14" s="101"/>
      <c r="C14" s="101"/>
      <c r="D14" s="104" t="s">
        <v>163</v>
      </c>
      <c r="E14" s="104"/>
      <c r="F14" s="104"/>
      <c r="H14" s="31" t="s">
        <v>14</v>
      </c>
      <c r="I14" s="95">
        <v>32365281</v>
      </c>
      <c r="J14" s="21" t="s">
        <v>21</v>
      </c>
    </row>
    <row r="15" spans="1:9" ht="27" customHeight="1">
      <c r="A15" s="101"/>
      <c r="B15" s="101"/>
      <c r="C15" s="101"/>
      <c r="D15" s="104"/>
      <c r="E15" s="104"/>
      <c r="F15" s="104"/>
      <c r="H15" s="30" t="s">
        <v>37</v>
      </c>
      <c r="I15" s="87">
        <v>1326135301</v>
      </c>
    </row>
    <row r="16" spans="1:9" ht="15">
      <c r="A16" s="103"/>
      <c r="B16" s="103"/>
      <c r="C16" s="103"/>
      <c r="D16" s="105"/>
      <c r="E16" s="105"/>
      <c r="F16" s="105"/>
      <c r="H16" s="32" t="s">
        <v>38</v>
      </c>
      <c r="I16" s="86">
        <v>132601001</v>
      </c>
    </row>
    <row r="17" spans="1:9" ht="15.75" thickBot="1">
      <c r="A17" s="103"/>
      <c r="B17" s="103"/>
      <c r="C17" s="103"/>
      <c r="D17" s="1"/>
      <c r="E17" s="1"/>
      <c r="H17" s="32" t="s">
        <v>10</v>
      </c>
      <c r="I17" s="88">
        <v>383</v>
      </c>
    </row>
    <row r="18" spans="1:7" ht="15" customHeight="1">
      <c r="A18" s="101" t="s">
        <v>164</v>
      </c>
      <c r="B18" s="101"/>
      <c r="C18" s="101"/>
      <c r="D18" s="105" t="s">
        <v>181</v>
      </c>
      <c r="E18" s="105"/>
      <c r="F18" s="105"/>
      <c r="G18" s="105"/>
    </row>
    <row r="19" spans="1:7" ht="15" customHeight="1">
      <c r="A19" s="101"/>
      <c r="B19" s="101"/>
      <c r="C19" s="101"/>
      <c r="D19" s="105"/>
      <c r="E19" s="105"/>
      <c r="F19" s="105"/>
      <c r="G19" s="105"/>
    </row>
    <row r="20" spans="1:7" ht="17.25" customHeight="1">
      <c r="A20" s="101"/>
      <c r="B20" s="101"/>
      <c r="C20" s="101"/>
      <c r="D20" s="105"/>
      <c r="E20" s="105"/>
      <c r="F20" s="105"/>
      <c r="G20" s="105"/>
    </row>
    <row r="21" spans="1:7" ht="27" customHeight="1">
      <c r="A21" s="89"/>
      <c r="B21" s="89"/>
      <c r="C21" s="89"/>
      <c r="D21" s="1"/>
      <c r="E21" s="1"/>
      <c r="F21" s="1"/>
      <c r="G21" s="1"/>
    </row>
    <row r="22" spans="1:7" ht="15" customHeight="1">
      <c r="A22" s="101" t="s">
        <v>17</v>
      </c>
      <c r="B22" s="101"/>
      <c r="C22" s="101"/>
      <c r="D22" s="105" t="s">
        <v>182</v>
      </c>
      <c r="E22" s="105"/>
      <c r="F22" s="105"/>
      <c r="G22" s="105"/>
    </row>
    <row r="23" spans="1:7" ht="15" customHeight="1">
      <c r="A23" s="101"/>
      <c r="B23" s="101"/>
      <c r="C23" s="101"/>
      <c r="D23" s="105"/>
      <c r="E23" s="105"/>
      <c r="F23" s="105"/>
      <c r="G23" s="105"/>
    </row>
    <row r="24" spans="1:7" ht="15" customHeight="1">
      <c r="A24" s="101"/>
      <c r="B24" s="101"/>
      <c r="C24" s="101"/>
      <c r="D24" s="105"/>
      <c r="E24" s="105"/>
      <c r="F24" s="105"/>
      <c r="G24" s="105"/>
    </row>
    <row r="25" spans="1:7" ht="24" customHeight="1">
      <c r="A25" s="101"/>
      <c r="B25" s="101"/>
      <c r="C25" s="101"/>
      <c r="D25" s="105"/>
      <c r="E25" s="105"/>
      <c r="F25" s="105"/>
      <c r="G25" s="105"/>
    </row>
    <row r="26" spans="1:7" ht="24" customHeight="1">
      <c r="A26" s="89"/>
      <c r="B26" s="89"/>
      <c r="C26" s="89"/>
      <c r="D26" s="1"/>
      <c r="E26" s="1"/>
      <c r="F26" s="1"/>
      <c r="G26" s="1"/>
    </row>
    <row r="27" spans="1:6" ht="15" customHeight="1">
      <c r="A27" s="101" t="s">
        <v>11</v>
      </c>
      <c r="B27" s="101"/>
      <c r="C27" s="101"/>
      <c r="D27" s="1"/>
      <c r="E27" s="1"/>
      <c r="F27" s="1"/>
    </row>
    <row r="28" spans="1:6" ht="15">
      <c r="A28" s="4"/>
      <c r="B28" s="4"/>
      <c r="C28" s="1"/>
      <c r="D28" s="1"/>
      <c r="E28" s="1"/>
      <c r="F28" s="7"/>
    </row>
  </sheetData>
  <sheetProtection/>
  <mergeCells count="19">
    <mergeCell ref="A17:C17"/>
    <mergeCell ref="A9:I9"/>
    <mergeCell ref="A18:C20"/>
    <mergeCell ref="A27:C27"/>
    <mergeCell ref="H5:I5"/>
    <mergeCell ref="G7:I7"/>
    <mergeCell ref="H6:I6"/>
    <mergeCell ref="D18:G20"/>
    <mergeCell ref="D22:G25"/>
    <mergeCell ref="E1:F1"/>
    <mergeCell ref="A22:C25"/>
    <mergeCell ref="A14:C15"/>
    <mergeCell ref="D11:F11"/>
    <mergeCell ref="G2:I2"/>
    <mergeCell ref="D14:F15"/>
    <mergeCell ref="D16:F16"/>
    <mergeCell ref="G3:I3"/>
    <mergeCell ref="G4:I4"/>
    <mergeCell ref="A16:C16"/>
  </mergeCells>
  <printOptions/>
  <pageMargins left="0.56" right="0.7" top="0.75" bottom="0.75" header="0.3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view="pageBreakPreview" zoomScale="95" zoomScaleSheetLayoutView="95" zoomScalePageLayoutView="0" workbookViewId="0" topLeftCell="A1">
      <pane xSplit="4" ySplit="5" topLeftCell="E4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37" sqref="J37"/>
    </sheetView>
  </sheetViews>
  <sheetFormatPr defaultColWidth="9.00390625" defaultRowHeight="12.75"/>
  <cols>
    <col min="1" max="1" width="8.875" style="0" customWidth="1"/>
    <col min="2" max="2" width="26.25390625" style="0" customWidth="1"/>
    <col min="3" max="3" width="6.25390625" style="0" customWidth="1"/>
    <col min="4" max="4" width="8.00390625" style="0" customWidth="1"/>
    <col min="5" max="5" width="8.375" style="0" customWidth="1"/>
    <col min="6" max="6" width="13.75390625" style="0" customWidth="1"/>
    <col min="7" max="7" width="15.00390625" style="0" customWidth="1"/>
    <col min="8" max="8" width="19.00390625" style="0" customWidth="1"/>
    <col min="9" max="9" width="14.625" style="0" customWidth="1"/>
    <col min="10" max="10" width="14.875" style="0" customWidth="1"/>
    <col min="11" max="11" width="15.00390625" style="0" customWidth="1"/>
    <col min="12" max="12" width="12.75390625" style="0" customWidth="1"/>
    <col min="13" max="13" width="10.875" style="0" bestFit="1" customWidth="1"/>
  </cols>
  <sheetData>
    <row r="1" spans="1:10" ht="18.75" customHeight="1">
      <c r="A1" s="33"/>
      <c r="B1" s="33"/>
      <c r="C1" s="33"/>
      <c r="D1" s="114" t="s">
        <v>107</v>
      </c>
      <c r="E1" s="114"/>
      <c r="F1" s="114"/>
      <c r="G1" s="114"/>
      <c r="H1" s="67" t="s">
        <v>40</v>
      </c>
      <c r="I1" s="33"/>
      <c r="J1" s="33"/>
    </row>
    <row r="2" spans="1:10" ht="14.25" customHeight="1">
      <c r="A2" s="19"/>
      <c r="B2" s="131" t="s">
        <v>104</v>
      </c>
      <c r="C2" s="131"/>
      <c r="D2" s="131"/>
      <c r="E2" s="131" t="s">
        <v>103</v>
      </c>
      <c r="F2" s="131"/>
      <c r="G2" s="131"/>
      <c r="H2" s="131"/>
      <c r="I2" s="131"/>
      <c r="J2" s="131"/>
    </row>
    <row r="3" spans="1:11" ht="19.5" customHeight="1">
      <c r="A3" s="115" t="s">
        <v>0</v>
      </c>
      <c r="B3" s="116"/>
      <c r="C3" s="121" t="s">
        <v>22</v>
      </c>
      <c r="D3" s="121" t="s">
        <v>23</v>
      </c>
      <c r="E3" s="121" t="s">
        <v>41</v>
      </c>
      <c r="F3" s="124" t="s">
        <v>24</v>
      </c>
      <c r="G3" s="124"/>
      <c r="H3" s="124"/>
      <c r="I3" s="124"/>
      <c r="J3" s="124"/>
      <c r="K3" s="124"/>
    </row>
    <row r="4" spans="1:11" ht="11.25" customHeight="1">
      <c r="A4" s="117"/>
      <c r="B4" s="118"/>
      <c r="C4" s="122"/>
      <c r="D4" s="122"/>
      <c r="E4" s="122"/>
      <c r="F4" s="124" t="s">
        <v>165</v>
      </c>
      <c r="G4" s="124" t="s">
        <v>2</v>
      </c>
      <c r="H4" s="124"/>
      <c r="I4" s="124"/>
      <c r="J4" s="124"/>
      <c r="K4" s="124"/>
    </row>
    <row r="5" spans="1:11" ht="117.75" customHeight="1">
      <c r="A5" s="119"/>
      <c r="B5" s="120"/>
      <c r="C5" s="123"/>
      <c r="D5" s="123"/>
      <c r="E5" s="123"/>
      <c r="F5" s="124"/>
      <c r="G5" s="24" t="s">
        <v>102</v>
      </c>
      <c r="H5" s="24" t="s">
        <v>25</v>
      </c>
      <c r="I5" s="24" t="s">
        <v>27</v>
      </c>
      <c r="J5" s="24" t="s">
        <v>28</v>
      </c>
      <c r="K5" s="27" t="s">
        <v>36</v>
      </c>
    </row>
    <row r="6" spans="1:11" ht="29.25" customHeight="1">
      <c r="A6" s="148" t="s">
        <v>42</v>
      </c>
      <c r="B6" s="149"/>
      <c r="C6" s="34" t="s">
        <v>43</v>
      </c>
      <c r="D6" s="8" t="s">
        <v>12</v>
      </c>
      <c r="E6" s="11" t="s">
        <v>12</v>
      </c>
      <c r="F6" s="57">
        <f>G6+H6+I6+J6+K6</f>
        <v>18007.43</v>
      </c>
      <c r="G6" s="53"/>
      <c r="H6" s="53"/>
      <c r="I6" s="54"/>
      <c r="J6" s="53">
        <v>18007.43</v>
      </c>
      <c r="K6" s="55"/>
    </row>
    <row r="7" spans="1:14" ht="20.25" customHeight="1">
      <c r="A7" s="150" t="s">
        <v>33</v>
      </c>
      <c r="B7" s="151"/>
      <c r="C7" s="35" t="s">
        <v>44</v>
      </c>
      <c r="D7" s="8"/>
      <c r="E7" s="8"/>
      <c r="F7" s="57">
        <f>G7+H7+I7+J7+K7</f>
        <v>15368236.57</v>
      </c>
      <c r="G7" s="57">
        <f>G11</f>
        <v>2945944</v>
      </c>
      <c r="H7" s="57">
        <f>H11</f>
        <v>8440300</v>
      </c>
      <c r="I7" s="57">
        <f>I16</f>
        <v>0</v>
      </c>
      <c r="J7" s="57">
        <f>J8+J9+J13+J14+J50</f>
        <v>3981992.57</v>
      </c>
      <c r="K7" s="59">
        <f>K15</f>
        <v>0</v>
      </c>
      <c r="L7" s="20">
        <f>F6+F7-F19</f>
        <v>0</v>
      </c>
      <c r="M7" s="20">
        <f>G6+G7-G19</f>
        <v>0</v>
      </c>
      <c r="N7" s="20">
        <f>H6+H7-H19</f>
        <v>0</v>
      </c>
    </row>
    <row r="8" spans="1:11" ht="18" customHeight="1">
      <c r="A8" s="148" t="s">
        <v>29</v>
      </c>
      <c r="B8" s="149"/>
      <c r="C8" s="34" t="s">
        <v>45</v>
      </c>
      <c r="D8" s="8">
        <v>120</v>
      </c>
      <c r="E8" s="8"/>
      <c r="F8" s="57">
        <f>J8</f>
        <v>0</v>
      </c>
      <c r="G8" s="8" t="s">
        <v>12</v>
      </c>
      <c r="H8" s="8" t="s">
        <v>12</v>
      </c>
      <c r="I8" s="8" t="s">
        <v>12</v>
      </c>
      <c r="J8" s="54"/>
      <c r="K8" s="8" t="s">
        <v>12</v>
      </c>
    </row>
    <row r="9" spans="1:11" ht="30" customHeight="1">
      <c r="A9" s="133" t="s">
        <v>49</v>
      </c>
      <c r="B9" s="133"/>
      <c r="C9" s="23" t="s">
        <v>46</v>
      </c>
      <c r="D9" s="8">
        <v>130</v>
      </c>
      <c r="E9" s="11">
        <v>131</v>
      </c>
      <c r="F9" s="58">
        <f>J9</f>
        <v>3981992.57</v>
      </c>
      <c r="G9" s="41" t="s">
        <v>12</v>
      </c>
      <c r="H9" s="41" t="s">
        <v>12</v>
      </c>
      <c r="I9" s="8" t="s">
        <v>12</v>
      </c>
      <c r="J9" s="54">
        <v>3981992.57</v>
      </c>
      <c r="K9" s="42" t="s">
        <v>12</v>
      </c>
    </row>
    <row r="10" spans="1:11" ht="15" customHeight="1">
      <c r="A10" s="152" t="s">
        <v>3</v>
      </c>
      <c r="B10" s="153"/>
      <c r="C10" s="23" t="s">
        <v>48</v>
      </c>
      <c r="D10" s="8"/>
      <c r="E10" s="8"/>
      <c r="F10" s="58"/>
      <c r="G10" s="63"/>
      <c r="H10" s="63"/>
      <c r="I10" s="8"/>
      <c r="J10" s="8"/>
      <c r="K10" s="42"/>
    </row>
    <row r="11" spans="1:11" ht="52.5" customHeight="1">
      <c r="A11" s="132" t="s">
        <v>50</v>
      </c>
      <c r="B11" s="132"/>
      <c r="C11" s="23" t="s">
        <v>48</v>
      </c>
      <c r="D11" s="8">
        <v>130</v>
      </c>
      <c r="E11" s="11">
        <v>131</v>
      </c>
      <c r="F11" s="58">
        <f>G11+H11</f>
        <v>11386244</v>
      </c>
      <c r="G11" s="56">
        <v>2945944</v>
      </c>
      <c r="H11" s="56">
        <v>8440300</v>
      </c>
      <c r="I11" s="8" t="s">
        <v>12</v>
      </c>
      <c r="J11" s="8" t="s">
        <v>12</v>
      </c>
      <c r="K11" s="42" t="s">
        <v>12</v>
      </c>
    </row>
    <row r="12" spans="1:12" ht="30" customHeight="1">
      <c r="A12" s="133" t="s">
        <v>30</v>
      </c>
      <c r="B12" s="133"/>
      <c r="C12" s="23" t="s">
        <v>47</v>
      </c>
      <c r="D12" s="8">
        <v>140</v>
      </c>
      <c r="E12" s="8"/>
      <c r="F12" s="47" t="s">
        <v>12</v>
      </c>
      <c r="G12" s="8" t="s">
        <v>12</v>
      </c>
      <c r="H12" s="8" t="s">
        <v>12</v>
      </c>
      <c r="I12" s="8" t="s">
        <v>12</v>
      </c>
      <c r="J12" s="8" t="s">
        <v>12</v>
      </c>
      <c r="K12" s="8" t="s">
        <v>12</v>
      </c>
      <c r="L12" s="8"/>
    </row>
    <row r="13" spans="1:11" ht="18.75" customHeight="1">
      <c r="A13" s="133" t="s">
        <v>51</v>
      </c>
      <c r="B13" s="133"/>
      <c r="C13" s="23" t="s">
        <v>52</v>
      </c>
      <c r="D13" s="8">
        <v>150</v>
      </c>
      <c r="E13" s="11">
        <v>155</v>
      </c>
      <c r="F13" s="47" t="s">
        <v>12</v>
      </c>
      <c r="G13" s="8" t="s">
        <v>12</v>
      </c>
      <c r="H13" s="8" t="s">
        <v>12</v>
      </c>
      <c r="I13" s="8" t="s">
        <v>12</v>
      </c>
      <c r="J13" s="54"/>
      <c r="K13" s="8" t="s">
        <v>12</v>
      </c>
    </row>
    <row r="14" spans="1:11" ht="20.25" customHeight="1">
      <c r="A14" s="160" t="s">
        <v>31</v>
      </c>
      <c r="B14" s="161"/>
      <c r="C14" s="36" t="s">
        <v>53</v>
      </c>
      <c r="D14" s="16">
        <v>180</v>
      </c>
      <c r="E14" s="16"/>
      <c r="F14" s="57">
        <f>J14</f>
        <v>0</v>
      </c>
      <c r="G14" s="43" t="s">
        <v>12</v>
      </c>
      <c r="H14" s="43" t="s">
        <v>12</v>
      </c>
      <c r="I14" s="8" t="s">
        <v>12</v>
      </c>
      <c r="J14" s="54"/>
      <c r="K14" s="42" t="s">
        <v>12</v>
      </c>
    </row>
    <row r="15" spans="1:11" ht="21.75" customHeight="1">
      <c r="A15" s="148" t="s">
        <v>56</v>
      </c>
      <c r="B15" s="149"/>
      <c r="C15" s="34" t="s">
        <v>54</v>
      </c>
      <c r="D15" s="16">
        <v>180</v>
      </c>
      <c r="E15" s="45">
        <v>152</v>
      </c>
      <c r="F15" s="64">
        <f>K15</f>
        <v>0</v>
      </c>
      <c r="G15" s="8" t="s">
        <v>12</v>
      </c>
      <c r="H15" s="8" t="s">
        <v>12</v>
      </c>
      <c r="I15" s="8" t="s">
        <v>12</v>
      </c>
      <c r="J15" s="8" t="s">
        <v>12</v>
      </c>
      <c r="K15" s="54"/>
    </row>
    <row r="16" spans="1:11" ht="29.25" customHeight="1">
      <c r="A16" s="152" t="s">
        <v>27</v>
      </c>
      <c r="B16" s="153"/>
      <c r="C16" s="34" t="s">
        <v>57</v>
      </c>
      <c r="D16" s="16">
        <v>180</v>
      </c>
      <c r="E16" s="16"/>
      <c r="F16" s="64">
        <f>I16</f>
        <v>0</v>
      </c>
      <c r="G16" s="8" t="s">
        <v>12</v>
      </c>
      <c r="H16" s="8" t="s">
        <v>12</v>
      </c>
      <c r="I16" s="54"/>
      <c r="J16" s="8" t="s">
        <v>12</v>
      </c>
      <c r="K16" s="8" t="s">
        <v>12</v>
      </c>
    </row>
    <row r="17" spans="1:11" ht="14.25" customHeight="1">
      <c r="A17" s="152" t="s">
        <v>32</v>
      </c>
      <c r="B17" s="153"/>
      <c r="C17" s="34" t="s">
        <v>55</v>
      </c>
      <c r="D17" s="16"/>
      <c r="E17" s="16"/>
      <c r="F17" s="50" t="s">
        <v>12</v>
      </c>
      <c r="G17" s="8" t="s">
        <v>12</v>
      </c>
      <c r="H17" s="8" t="s">
        <v>12</v>
      </c>
      <c r="I17" s="8" t="s">
        <v>12</v>
      </c>
      <c r="J17" s="8" t="s">
        <v>12</v>
      </c>
      <c r="K17" s="8" t="s">
        <v>12</v>
      </c>
    </row>
    <row r="18" spans="1:11" ht="29.25" customHeight="1">
      <c r="A18" s="133" t="s">
        <v>58</v>
      </c>
      <c r="B18" s="133"/>
      <c r="C18" s="23" t="s">
        <v>60</v>
      </c>
      <c r="D18" s="8" t="s">
        <v>12</v>
      </c>
      <c r="E18" s="8"/>
      <c r="F18" s="57">
        <f aca="true" t="shared" si="0" ref="F18:K18">F6+F7-F19</f>
        <v>0</v>
      </c>
      <c r="G18" s="53">
        <f t="shared" si="0"/>
        <v>0</v>
      </c>
      <c r="H18" s="53">
        <f t="shared" si="0"/>
        <v>0</v>
      </c>
      <c r="I18" s="53">
        <f t="shared" si="0"/>
        <v>0</v>
      </c>
      <c r="J18" s="53">
        <f t="shared" si="0"/>
        <v>0</v>
      </c>
      <c r="K18" s="53">
        <f t="shared" si="0"/>
        <v>0</v>
      </c>
    </row>
    <row r="19" spans="1:11" ht="14.25">
      <c r="A19" s="162" t="s">
        <v>4</v>
      </c>
      <c r="B19" s="162"/>
      <c r="C19" s="37" t="s">
        <v>59</v>
      </c>
      <c r="D19" s="11" t="s">
        <v>12</v>
      </c>
      <c r="E19" s="11"/>
      <c r="F19" s="57">
        <f>G19+H19+I19+J19+K19</f>
        <v>15386244</v>
      </c>
      <c r="G19" s="57">
        <f>G21+G30+G34+G36+G28+G55</f>
        <v>2945944</v>
      </c>
      <c r="H19" s="57">
        <f>H21+H36+H28+H55</f>
        <v>8440300</v>
      </c>
      <c r="I19" s="57">
        <f>I36+I55</f>
        <v>0</v>
      </c>
      <c r="J19" s="57">
        <f>J21+J30+J34+J36+J37+J28+J55</f>
        <v>4000000</v>
      </c>
      <c r="K19" s="57">
        <f>K21+K34+K36+K28+K29+K55</f>
        <v>0</v>
      </c>
    </row>
    <row r="20" spans="1:11" ht="15">
      <c r="A20" s="133" t="s">
        <v>3</v>
      </c>
      <c r="B20" s="133"/>
      <c r="C20" s="23"/>
      <c r="D20" s="11"/>
      <c r="E20" s="11"/>
      <c r="F20" s="57"/>
      <c r="G20" s="53"/>
      <c r="H20" s="53"/>
      <c r="I20" s="53"/>
      <c r="J20" s="53"/>
      <c r="K20" s="55"/>
    </row>
    <row r="21" spans="1:11" ht="17.25" customHeight="1">
      <c r="A21" s="147" t="s">
        <v>61</v>
      </c>
      <c r="B21" s="147"/>
      <c r="C21" s="38" t="s">
        <v>62</v>
      </c>
      <c r="D21" s="11" t="s">
        <v>12</v>
      </c>
      <c r="E21" s="11">
        <v>210</v>
      </c>
      <c r="F21" s="57">
        <f>G21+H21+J21+K21</f>
        <v>8491900</v>
      </c>
      <c r="G21" s="57">
        <f>G23+G24+G25+G26+G27</f>
        <v>0</v>
      </c>
      <c r="H21" s="57">
        <f>H23+H24+H25+H26+H27</f>
        <v>8391900</v>
      </c>
      <c r="I21" s="68" t="s">
        <v>12</v>
      </c>
      <c r="J21" s="57">
        <f>J23+J24+J25+J26+J27</f>
        <v>100000</v>
      </c>
      <c r="K21" s="57">
        <f>K23+K24+K25+K26+K27</f>
        <v>0</v>
      </c>
    </row>
    <row r="22" spans="1:11" ht="16.5" customHeight="1">
      <c r="A22" s="146" t="s">
        <v>1</v>
      </c>
      <c r="B22" s="146"/>
      <c r="C22" s="39"/>
      <c r="D22" s="11"/>
      <c r="E22" s="11"/>
      <c r="F22" s="57"/>
      <c r="G22" s="53"/>
      <c r="H22" s="53"/>
      <c r="I22" s="53"/>
      <c r="J22" s="53"/>
      <c r="K22" s="55"/>
    </row>
    <row r="23" spans="1:11" ht="17.25" customHeight="1">
      <c r="A23" s="134" t="s">
        <v>63</v>
      </c>
      <c r="B23" s="135"/>
      <c r="C23" s="125" t="s">
        <v>65</v>
      </c>
      <c r="D23" s="128">
        <v>111</v>
      </c>
      <c r="E23" s="11">
        <v>211</v>
      </c>
      <c r="F23" s="57">
        <f aca="true" t="shared" si="1" ref="F23:F28">G23+H23+J23+K23</f>
        <v>6450000</v>
      </c>
      <c r="G23" s="53"/>
      <c r="H23" s="53">
        <v>6400000</v>
      </c>
      <c r="I23" s="54" t="s">
        <v>12</v>
      </c>
      <c r="J23" s="53">
        <v>50000</v>
      </c>
      <c r="K23" s="55"/>
    </row>
    <row r="24" spans="1:11" ht="17.25" customHeight="1">
      <c r="A24" s="136"/>
      <c r="B24" s="137"/>
      <c r="C24" s="127"/>
      <c r="D24" s="130"/>
      <c r="E24" s="11">
        <v>266</v>
      </c>
      <c r="F24" s="57">
        <f t="shared" si="1"/>
        <v>45400</v>
      </c>
      <c r="G24" s="53"/>
      <c r="H24" s="53">
        <v>45400</v>
      </c>
      <c r="I24" s="54" t="s">
        <v>12</v>
      </c>
      <c r="J24" s="53"/>
      <c r="K24" s="55"/>
    </row>
    <row r="25" spans="1:11" ht="17.25" customHeight="1">
      <c r="A25" s="134" t="s">
        <v>64</v>
      </c>
      <c r="B25" s="135"/>
      <c r="C25" s="138" t="s">
        <v>66</v>
      </c>
      <c r="D25" s="128">
        <v>112</v>
      </c>
      <c r="E25" s="11">
        <v>212</v>
      </c>
      <c r="F25" s="57">
        <f t="shared" si="1"/>
        <v>0</v>
      </c>
      <c r="G25" s="53"/>
      <c r="H25" s="53"/>
      <c r="I25" s="54" t="s">
        <v>12</v>
      </c>
      <c r="J25" s="53"/>
      <c r="K25" s="55"/>
    </row>
    <row r="26" spans="1:11" ht="17.25" customHeight="1">
      <c r="A26" s="136"/>
      <c r="B26" s="137"/>
      <c r="C26" s="139"/>
      <c r="D26" s="130"/>
      <c r="E26" s="11">
        <v>266</v>
      </c>
      <c r="F26" s="57">
        <f t="shared" si="1"/>
        <v>0</v>
      </c>
      <c r="G26" s="53"/>
      <c r="H26" s="53"/>
      <c r="I26" s="54" t="s">
        <v>12</v>
      </c>
      <c r="J26" s="53"/>
      <c r="K26" s="55"/>
    </row>
    <row r="27" spans="1:11" ht="47.25" customHeight="1">
      <c r="A27" s="133" t="s">
        <v>68</v>
      </c>
      <c r="B27" s="133"/>
      <c r="C27" s="23" t="s">
        <v>67</v>
      </c>
      <c r="D27" s="11">
        <v>119</v>
      </c>
      <c r="E27" s="11">
        <v>213</v>
      </c>
      <c r="F27" s="57">
        <f t="shared" si="1"/>
        <v>1996500</v>
      </c>
      <c r="G27" s="53"/>
      <c r="H27" s="53">
        <v>1946500</v>
      </c>
      <c r="I27" s="54" t="s">
        <v>12</v>
      </c>
      <c r="J27" s="53">
        <v>50000</v>
      </c>
      <c r="K27" s="55"/>
    </row>
    <row r="28" spans="1:11" ht="29.25" customHeight="1">
      <c r="A28" s="133" t="s">
        <v>34</v>
      </c>
      <c r="B28" s="133"/>
      <c r="C28" s="23" t="s">
        <v>69</v>
      </c>
      <c r="D28" s="11">
        <v>300</v>
      </c>
      <c r="E28" s="11"/>
      <c r="F28" s="57">
        <f t="shared" si="1"/>
        <v>0</v>
      </c>
      <c r="G28" s="53"/>
      <c r="H28" s="53"/>
      <c r="I28" s="54" t="s">
        <v>12</v>
      </c>
      <c r="J28" s="53"/>
      <c r="K28" s="55"/>
    </row>
    <row r="29" spans="1:11" ht="75" customHeight="1">
      <c r="A29" s="156" t="s">
        <v>70</v>
      </c>
      <c r="B29" s="157"/>
      <c r="C29" s="23" t="s">
        <v>71</v>
      </c>
      <c r="D29" s="11">
        <v>350</v>
      </c>
      <c r="E29" s="11">
        <v>296</v>
      </c>
      <c r="F29" s="57">
        <f>K29</f>
        <v>0</v>
      </c>
      <c r="G29" s="43" t="s">
        <v>12</v>
      </c>
      <c r="H29" s="43" t="s">
        <v>12</v>
      </c>
      <c r="I29" s="43" t="s">
        <v>12</v>
      </c>
      <c r="J29" s="43" t="s">
        <v>12</v>
      </c>
      <c r="K29" s="55"/>
    </row>
    <row r="30" spans="1:11" ht="15">
      <c r="A30" s="146" t="s">
        <v>74</v>
      </c>
      <c r="B30" s="146"/>
      <c r="C30" s="39" t="s">
        <v>75</v>
      </c>
      <c r="D30" s="11">
        <v>850</v>
      </c>
      <c r="E30" s="11">
        <v>290</v>
      </c>
      <c r="F30" s="57">
        <f>G30+J30</f>
        <v>508300</v>
      </c>
      <c r="G30" s="57">
        <f>G31+G32+G33</f>
        <v>488300</v>
      </c>
      <c r="H30" s="43" t="s">
        <v>12</v>
      </c>
      <c r="I30" s="43" t="s">
        <v>12</v>
      </c>
      <c r="J30" s="57">
        <f>J32+J33</f>
        <v>20000</v>
      </c>
      <c r="K30" s="43" t="s">
        <v>12</v>
      </c>
    </row>
    <row r="31" spans="1:11" ht="30" customHeight="1">
      <c r="A31" s="152" t="s">
        <v>72</v>
      </c>
      <c r="B31" s="153"/>
      <c r="C31" s="23" t="s">
        <v>73</v>
      </c>
      <c r="D31" s="11">
        <v>851</v>
      </c>
      <c r="E31" s="11">
        <v>291</v>
      </c>
      <c r="F31" s="57">
        <f>G31</f>
        <v>488300</v>
      </c>
      <c r="G31" s="60">
        <v>488300</v>
      </c>
      <c r="H31" s="48" t="s">
        <v>12</v>
      </c>
      <c r="I31" s="48" t="s">
        <v>12</v>
      </c>
      <c r="J31" s="65" t="s">
        <v>12</v>
      </c>
      <c r="K31" s="48" t="s">
        <v>12</v>
      </c>
    </row>
    <row r="32" spans="1:11" ht="38.25" customHeight="1">
      <c r="A32" s="156" t="s">
        <v>77</v>
      </c>
      <c r="B32" s="157"/>
      <c r="C32" s="23" t="s">
        <v>76</v>
      </c>
      <c r="D32" s="11">
        <v>852</v>
      </c>
      <c r="E32" s="11">
        <v>291</v>
      </c>
      <c r="F32" s="57">
        <f>G32+J32</f>
        <v>10000</v>
      </c>
      <c r="G32" s="60"/>
      <c r="H32" s="48" t="s">
        <v>12</v>
      </c>
      <c r="I32" s="48" t="s">
        <v>12</v>
      </c>
      <c r="J32" s="60">
        <v>10000</v>
      </c>
      <c r="K32" s="49" t="s">
        <v>12</v>
      </c>
    </row>
    <row r="33" spans="1:11" ht="16.5" customHeight="1">
      <c r="A33" s="152" t="s">
        <v>78</v>
      </c>
      <c r="B33" s="153"/>
      <c r="C33" s="23" t="s">
        <v>79</v>
      </c>
      <c r="D33" s="11">
        <v>853</v>
      </c>
      <c r="E33" s="11">
        <v>292</v>
      </c>
      <c r="F33" s="57">
        <f>G33+J33</f>
        <v>10000</v>
      </c>
      <c r="G33" s="60"/>
      <c r="H33" s="48" t="s">
        <v>12</v>
      </c>
      <c r="I33" s="48" t="s">
        <v>12</v>
      </c>
      <c r="J33" s="60">
        <v>10000</v>
      </c>
      <c r="K33" s="49" t="s">
        <v>12</v>
      </c>
    </row>
    <row r="34" spans="1:11" ht="31.5" customHeight="1">
      <c r="A34" s="152" t="s">
        <v>81</v>
      </c>
      <c r="B34" s="153"/>
      <c r="C34" s="23" t="s">
        <v>80</v>
      </c>
      <c r="D34" s="11" t="s">
        <v>12</v>
      </c>
      <c r="E34" s="11"/>
      <c r="F34" s="57">
        <f>G34+J34+K34</f>
        <v>10000</v>
      </c>
      <c r="G34" s="61">
        <f>G35</f>
        <v>0</v>
      </c>
      <c r="H34" s="69" t="str">
        <f>H35</f>
        <v>Х</v>
      </c>
      <c r="I34" s="69" t="str">
        <f>I35</f>
        <v>Х</v>
      </c>
      <c r="J34" s="61">
        <f>J35</f>
        <v>10000</v>
      </c>
      <c r="K34" s="61">
        <f>K35</f>
        <v>0</v>
      </c>
    </row>
    <row r="35" spans="1:11" ht="50.25" customHeight="1">
      <c r="A35" s="156" t="s">
        <v>83</v>
      </c>
      <c r="B35" s="157"/>
      <c r="C35" s="23" t="s">
        <v>82</v>
      </c>
      <c r="D35" s="11">
        <v>831</v>
      </c>
      <c r="E35" s="11">
        <v>297</v>
      </c>
      <c r="F35" s="57">
        <f>G35+J35+K35</f>
        <v>10000</v>
      </c>
      <c r="G35" s="60"/>
      <c r="H35" s="65" t="s">
        <v>12</v>
      </c>
      <c r="I35" s="65" t="s">
        <v>12</v>
      </c>
      <c r="J35" s="60">
        <v>10000</v>
      </c>
      <c r="K35" s="62"/>
    </row>
    <row r="36" spans="1:11" ht="17.25" customHeight="1">
      <c r="A36" s="156" t="s">
        <v>35</v>
      </c>
      <c r="B36" s="157"/>
      <c r="C36" s="23" t="s">
        <v>84</v>
      </c>
      <c r="D36" s="11" t="s">
        <v>12</v>
      </c>
      <c r="E36" s="11"/>
      <c r="F36" s="57">
        <f>G36+I36+J36+K36+H36</f>
        <v>6376044</v>
      </c>
      <c r="G36" s="57">
        <f>G37+G38+G39+G41+G40++G42+G43+G44+G45+G46+G47+G48+G49</f>
        <v>2457644</v>
      </c>
      <c r="H36" s="68">
        <f>H41+H42+H43+H44+H45+H46+H47+H48</f>
        <v>48400</v>
      </c>
      <c r="I36" s="57">
        <f>I37+I38+I39+I41+I40++I42+I43+I44+I45+I46+I47+I48</f>
        <v>0</v>
      </c>
      <c r="J36" s="57">
        <f>J37+J38+J39+J41+J40++J42+J43+J44+J45+J46+J47+J48</f>
        <v>3870000</v>
      </c>
      <c r="K36" s="57">
        <f>K37+K38+K39+K41+K40++K42+K43+K44+K45+K46+K47+K48</f>
        <v>0</v>
      </c>
    </row>
    <row r="37" spans="1:11" ht="17.25" customHeight="1">
      <c r="A37" s="140" t="s">
        <v>85</v>
      </c>
      <c r="B37" s="141"/>
      <c r="C37" s="125" t="s">
        <v>86</v>
      </c>
      <c r="D37" s="128">
        <v>243</v>
      </c>
      <c r="E37" s="11">
        <v>225</v>
      </c>
      <c r="F37" s="57">
        <f>G37+I37+J37+K37</f>
        <v>0</v>
      </c>
      <c r="G37" s="53"/>
      <c r="H37" s="54" t="s">
        <v>12</v>
      </c>
      <c r="I37" s="53"/>
      <c r="J37" s="53"/>
      <c r="K37" s="55"/>
    </row>
    <row r="38" spans="1:11" ht="16.5" customHeight="1">
      <c r="A38" s="142"/>
      <c r="B38" s="143"/>
      <c r="C38" s="126"/>
      <c r="D38" s="129"/>
      <c r="E38" s="11">
        <v>226</v>
      </c>
      <c r="F38" s="57">
        <f>G38+I38+J38+K38</f>
        <v>0</v>
      </c>
      <c r="G38" s="53"/>
      <c r="H38" s="54" t="s">
        <v>12</v>
      </c>
      <c r="I38" s="53"/>
      <c r="J38" s="53"/>
      <c r="K38" s="55"/>
    </row>
    <row r="39" spans="1:11" ht="16.5" customHeight="1">
      <c r="A39" s="142"/>
      <c r="B39" s="143"/>
      <c r="C39" s="126"/>
      <c r="D39" s="129"/>
      <c r="E39" s="11">
        <v>310</v>
      </c>
      <c r="F39" s="57">
        <f>G39+I39+J39+K39</f>
        <v>0</v>
      </c>
      <c r="G39" s="53"/>
      <c r="H39" s="54" t="s">
        <v>12</v>
      </c>
      <c r="I39" s="53"/>
      <c r="J39" s="53"/>
      <c r="K39" s="55"/>
    </row>
    <row r="40" spans="1:11" ht="16.5" customHeight="1">
      <c r="A40" s="144"/>
      <c r="B40" s="145"/>
      <c r="C40" s="127"/>
      <c r="D40" s="130"/>
      <c r="E40" s="11">
        <v>340</v>
      </c>
      <c r="F40" s="57">
        <f>G40+I40+J40+K40</f>
        <v>0</v>
      </c>
      <c r="G40" s="53"/>
      <c r="H40" s="54" t="s">
        <v>12</v>
      </c>
      <c r="I40" s="53"/>
      <c r="J40" s="53"/>
      <c r="K40" s="55"/>
    </row>
    <row r="41" spans="1:11" ht="17.25" customHeight="1">
      <c r="A41" s="134" t="s">
        <v>88</v>
      </c>
      <c r="B41" s="135"/>
      <c r="C41" s="125" t="s">
        <v>87</v>
      </c>
      <c r="D41" s="128">
        <v>244</v>
      </c>
      <c r="E41" s="11">
        <v>221</v>
      </c>
      <c r="F41" s="57">
        <f>G41+I41+J41+K41+H41</f>
        <v>90000</v>
      </c>
      <c r="G41" s="53">
        <v>40000</v>
      </c>
      <c r="H41" s="54"/>
      <c r="I41" s="53"/>
      <c r="J41" s="53">
        <v>50000</v>
      </c>
      <c r="K41" s="55"/>
    </row>
    <row r="42" spans="1:11" ht="17.25" customHeight="1">
      <c r="A42" s="158"/>
      <c r="B42" s="159"/>
      <c r="C42" s="126"/>
      <c r="D42" s="129"/>
      <c r="E42" s="11">
        <v>222</v>
      </c>
      <c r="F42" s="57">
        <f aca="true" t="shared" si="2" ref="F42:F48">G42+I42+J42+K42+H42</f>
        <v>0</v>
      </c>
      <c r="G42" s="53"/>
      <c r="H42" s="54"/>
      <c r="I42" s="53"/>
      <c r="J42" s="53"/>
      <c r="K42" s="55"/>
    </row>
    <row r="43" spans="1:11" ht="17.25" customHeight="1">
      <c r="A43" s="158"/>
      <c r="B43" s="159"/>
      <c r="C43" s="126"/>
      <c r="D43" s="129"/>
      <c r="E43" s="11">
        <v>223</v>
      </c>
      <c r="F43" s="57">
        <f t="shared" si="2"/>
        <v>115642</v>
      </c>
      <c r="G43" s="53">
        <v>115642</v>
      </c>
      <c r="H43" s="54"/>
      <c r="I43" s="53"/>
      <c r="J43" s="53"/>
      <c r="K43" s="55"/>
    </row>
    <row r="44" spans="1:11" ht="17.25" customHeight="1">
      <c r="A44" s="158"/>
      <c r="B44" s="159"/>
      <c r="C44" s="126"/>
      <c r="D44" s="129"/>
      <c r="E44" s="11">
        <v>225</v>
      </c>
      <c r="F44" s="57">
        <f t="shared" si="2"/>
        <v>276100</v>
      </c>
      <c r="G44" s="53">
        <v>26100</v>
      </c>
      <c r="H44" s="54"/>
      <c r="I44" s="53"/>
      <c r="J44" s="53">
        <v>250000</v>
      </c>
      <c r="K44" s="55"/>
    </row>
    <row r="45" spans="1:11" ht="17.25" customHeight="1">
      <c r="A45" s="158"/>
      <c r="B45" s="159"/>
      <c r="C45" s="126"/>
      <c r="D45" s="129"/>
      <c r="E45" s="11">
        <v>226</v>
      </c>
      <c r="F45" s="57">
        <f t="shared" si="2"/>
        <v>379402</v>
      </c>
      <c r="G45" s="53">
        <v>129402</v>
      </c>
      <c r="H45" s="54"/>
      <c r="I45" s="53"/>
      <c r="J45" s="53">
        <v>250000</v>
      </c>
      <c r="K45" s="55"/>
    </row>
    <row r="46" spans="1:11" ht="17.25" customHeight="1">
      <c r="A46" s="158"/>
      <c r="B46" s="159"/>
      <c r="C46" s="126"/>
      <c r="D46" s="129"/>
      <c r="E46" s="11">
        <v>310</v>
      </c>
      <c r="F46" s="57">
        <f t="shared" si="2"/>
        <v>50000</v>
      </c>
      <c r="G46" s="53"/>
      <c r="H46" s="54"/>
      <c r="I46" s="53"/>
      <c r="J46" s="53">
        <v>50000</v>
      </c>
      <c r="K46" s="55"/>
    </row>
    <row r="47" spans="1:11" ht="17.25" customHeight="1">
      <c r="A47" s="158"/>
      <c r="B47" s="159"/>
      <c r="C47" s="126"/>
      <c r="D47" s="129"/>
      <c r="E47" s="11">
        <v>342</v>
      </c>
      <c r="F47" s="57">
        <f t="shared" si="2"/>
        <v>3719700</v>
      </c>
      <c r="G47" s="53">
        <v>519700</v>
      </c>
      <c r="H47" s="54"/>
      <c r="I47" s="53"/>
      <c r="J47" s="53">
        <v>3200000</v>
      </c>
      <c r="K47" s="55"/>
    </row>
    <row r="48" spans="1:11" ht="17.25" customHeight="1">
      <c r="A48" s="136"/>
      <c r="B48" s="137"/>
      <c r="C48" s="127"/>
      <c r="D48" s="130"/>
      <c r="E48" s="11">
        <v>346</v>
      </c>
      <c r="F48" s="57">
        <f t="shared" si="2"/>
        <v>118400</v>
      </c>
      <c r="G48" s="53"/>
      <c r="H48" s="54">
        <v>48400</v>
      </c>
      <c r="I48" s="53"/>
      <c r="J48" s="53">
        <v>70000</v>
      </c>
      <c r="K48" s="55"/>
    </row>
    <row r="49" spans="1:11" ht="17.25" customHeight="1">
      <c r="A49" s="112" t="s">
        <v>187</v>
      </c>
      <c r="B49" s="113"/>
      <c r="C49" s="96" t="s">
        <v>188</v>
      </c>
      <c r="D49" s="97">
        <v>247</v>
      </c>
      <c r="E49" s="98">
        <v>223</v>
      </c>
      <c r="F49" s="58">
        <f>G49+I49+J49+K49+H49</f>
        <v>1626800</v>
      </c>
      <c r="G49" s="56">
        <v>1626800</v>
      </c>
      <c r="H49" s="63"/>
      <c r="I49" s="56"/>
      <c r="J49" s="56">
        <v>0</v>
      </c>
      <c r="K49" s="99">
        <v>0</v>
      </c>
    </row>
    <row r="50" spans="1:11" ht="18" customHeight="1">
      <c r="A50" s="133" t="s">
        <v>97</v>
      </c>
      <c r="B50" s="133"/>
      <c r="C50" s="23" t="s">
        <v>89</v>
      </c>
      <c r="D50" s="11" t="s">
        <v>12</v>
      </c>
      <c r="E50" s="11"/>
      <c r="F50" s="57">
        <f>J50</f>
        <v>0</v>
      </c>
      <c r="G50" s="47" t="s">
        <v>12</v>
      </c>
      <c r="H50" s="47" t="s">
        <v>12</v>
      </c>
      <c r="I50" s="47" t="s">
        <v>12</v>
      </c>
      <c r="J50" s="57">
        <f>J52+J53+J54</f>
        <v>0</v>
      </c>
      <c r="K50" s="46" t="s">
        <v>12</v>
      </c>
    </row>
    <row r="51" spans="1:11" ht="15">
      <c r="A51" s="146" t="s">
        <v>3</v>
      </c>
      <c r="B51" s="146"/>
      <c r="C51" s="39"/>
      <c r="D51" s="11"/>
      <c r="E51" s="11"/>
      <c r="F51" s="57"/>
      <c r="G51" s="18"/>
      <c r="H51" s="18"/>
      <c r="I51" s="18"/>
      <c r="J51" s="53"/>
      <c r="K51" s="28"/>
    </row>
    <row r="52" spans="1:11" ht="14.25" customHeight="1">
      <c r="A52" s="133" t="s">
        <v>98</v>
      </c>
      <c r="B52" s="133"/>
      <c r="C52" s="23" t="s">
        <v>90</v>
      </c>
      <c r="D52" s="11"/>
      <c r="E52" s="11"/>
      <c r="F52" s="57">
        <f>J52</f>
        <v>0</v>
      </c>
      <c r="G52" s="43" t="s">
        <v>12</v>
      </c>
      <c r="H52" s="43" t="s">
        <v>12</v>
      </c>
      <c r="I52" s="43" t="s">
        <v>12</v>
      </c>
      <c r="J52" s="53"/>
      <c r="K52" s="42" t="s">
        <v>12</v>
      </c>
    </row>
    <row r="53" spans="1:11" ht="15" customHeight="1">
      <c r="A53" s="133" t="s">
        <v>99</v>
      </c>
      <c r="B53" s="133"/>
      <c r="C53" s="23" t="s">
        <v>91</v>
      </c>
      <c r="D53" s="11"/>
      <c r="E53" s="11"/>
      <c r="F53" s="57">
        <f>J53</f>
        <v>0</v>
      </c>
      <c r="G53" s="43" t="s">
        <v>12</v>
      </c>
      <c r="H53" s="43" t="s">
        <v>12</v>
      </c>
      <c r="I53" s="43" t="s">
        <v>12</v>
      </c>
      <c r="J53" s="53"/>
      <c r="K53" s="42" t="s">
        <v>12</v>
      </c>
    </row>
    <row r="54" spans="1:11" ht="18.75" customHeight="1">
      <c r="A54" s="146" t="s">
        <v>100</v>
      </c>
      <c r="B54" s="146"/>
      <c r="C54" s="23" t="s">
        <v>92</v>
      </c>
      <c r="D54" s="11"/>
      <c r="E54" s="11"/>
      <c r="F54" s="57">
        <f>J54</f>
        <v>0</v>
      </c>
      <c r="G54" s="43" t="s">
        <v>12</v>
      </c>
      <c r="H54" s="43" t="s">
        <v>12</v>
      </c>
      <c r="I54" s="43" t="s">
        <v>12</v>
      </c>
      <c r="J54" s="53"/>
      <c r="K54" s="42" t="s">
        <v>12</v>
      </c>
    </row>
    <row r="55" spans="1:11" ht="15.75" customHeight="1">
      <c r="A55" s="133" t="s">
        <v>93</v>
      </c>
      <c r="B55" s="133"/>
      <c r="C55" s="23" t="s">
        <v>95</v>
      </c>
      <c r="D55" s="11" t="s">
        <v>12</v>
      </c>
      <c r="E55" s="11"/>
      <c r="F55" s="57">
        <f>G55+H55+I55+J55</f>
        <v>0</v>
      </c>
      <c r="G55" s="57">
        <f>G56</f>
        <v>0</v>
      </c>
      <c r="H55" s="57">
        <f>H56</f>
        <v>0</v>
      </c>
      <c r="I55" s="57">
        <f>I56</f>
        <v>0</v>
      </c>
      <c r="J55" s="57">
        <f>J56</f>
        <v>0</v>
      </c>
      <c r="K55" s="57">
        <f>K56</f>
        <v>0</v>
      </c>
    </row>
    <row r="56" spans="1:11" ht="45.75" customHeight="1">
      <c r="A56" s="154" t="s">
        <v>94</v>
      </c>
      <c r="B56" s="154"/>
      <c r="C56" s="40" t="s">
        <v>96</v>
      </c>
      <c r="D56" s="11">
        <v>610</v>
      </c>
      <c r="E56" s="11"/>
      <c r="F56" s="57">
        <f>G56+H56+I56+J56</f>
        <v>0</v>
      </c>
      <c r="G56" s="53"/>
      <c r="H56" s="53"/>
      <c r="I56" s="53"/>
      <c r="J56" s="53"/>
      <c r="K56" s="55"/>
    </row>
    <row r="57" spans="1:5" ht="16.5" customHeight="1">
      <c r="A57" s="7"/>
      <c r="B57" s="7"/>
      <c r="C57" s="7"/>
      <c r="D57" s="1"/>
      <c r="E57" s="1"/>
    </row>
    <row r="58" spans="1:5" ht="15" customHeight="1">
      <c r="A58" s="155" t="s">
        <v>101</v>
      </c>
      <c r="B58" s="155"/>
      <c r="C58" s="155"/>
      <c r="D58" s="155"/>
      <c r="E58" s="155"/>
    </row>
    <row r="59" spans="1:5" ht="17.25" customHeight="1">
      <c r="A59" s="7"/>
      <c r="B59" s="7"/>
      <c r="C59" s="7"/>
      <c r="D59" s="1"/>
      <c r="E59" s="1"/>
    </row>
    <row r="60" spans="1:8" ht="15">
      <c r="A60" s="103" t="s">
        <v>18</v>
      </c>
      <c r="B60" s="103"/>
      <c r="C60" s="103"/>
      <c r="D60" s="103"/>
      <c r="E60" s="4"/>
      <c r="F60" s="10"/>
      <c r="G60" s="109" t="s">
        <v>183</v>
      </c>
      <c r="H60" s="109"/>
    </row>
    <row r="61" spans="1:8" ht="15" customHeight="1">
      <c r="A61" s="103" t="s">
        <v>16</v>
      </c>
      <c r="B61" s="103"/>
      <c r="C61" s="4"/>
      <c r="D61" s="4"/>
      <c r="E61" s="4"/>
      <c r="F61" s="25" t="s">
        <v>7</v>
      </c>
      <c r="G61" s="100" t="s">
        <v>6</v>
      </c>
      <c r="H61" s="100"/>
    </row>
    <row r="62" spans="1:8" ht="15">
      <c r="A62" s="1"/>
      <c r="B62" s="1"/>
      <c r="C62" s="1"/>
      <c r="D62" s="1"/>
      <c r="E62" s="1"/>
      <c r="F62" s="25"/>
      <c r="G62" s="107"/>
      <c r="H62" s="107"/>
    </row>
    <row r="63" spans="1:8" ht="15">
      <c r="A63" s="103" t="s">
        <v>19</v>
      </c>
      <c r="B63" s="103"/>
      <c r="C63" s="103"/>
      <c r="D63" s="103"/>
      <c r="E63" s="4"/>
      <c r="F63" s="26"/>
      <c r="G63" s="109" t="s">
        <v>184</v>
      </c>
      <c r="H63" s="109"/>
    </row>
    <row r="64" spans="1:8" ht="15" customHeight="1">
      <c r="A64" s="2"/>
      <c r="B64" s="2"/>
      <c r="C64" s="2"/>
      <c r="D64" s="3"/>
      <c r="E64" s="3"/>
      <c r="F64" s="13" t="s">
        <v>7</v>
      </c>
      <c r="G64" s="100" t="s">
        <v>6</v>
      </c>
      <c r="H64" s="100"/>
    </row>
    <row r="65" spans="1:8" ht="15">
      <c r="A65" s="103" t="s">
        <v>15</v>
      </c>
      <c r="B65" s="103"/>
      <c r="C65" s="103"/>
      <c r="D65" s="103"/>
      <c r="E65" s="4"/>
      <c r="F65" s="26"/>
      <c r="G65" s="109" t="s">
        <v>184</v>
      </c>
      <c r="H65" s="109"/>
    </row>
    <row r="66" spans="1:8" ht="15" customHeight="1">
      <c r="A66" s="4" t="s">
        <v>20</v>
      </c>
      <c r="B66" s="2"/>
      <c r="C66" s="2"/>
      <c r="D66" s="3"/>
      <c r="E66" s="3"/>
      <c r="F66" s="13" t="s">
        <v>7</v>
      </c>
      <c r="G66" s="100" t="s">
        <v>6</v>
      </c>
      <c r="H66" s="100"/>
    </row>
    <row r="67" spans="1:5" ht="15">
      <c r="A67" s="110" t="s">
        <v>178</v>
      </c>
      <c r="B67" s="110"/>
      <c r="C67" s="3"/>
      <c r="D67" s="3"/>
      <c r="E67" s="3"/>
    </row>
    <row r="68" spans="1:10" ht="15">
      <c r="A68" s="2"/>
      <c r="B68" s="2"/>
      <c r="C68" s="2"/>
      <c r="D68" s="3"/>
      <c r="E68" s="3"/>
      <c r="F68" s="17">
        <f>F6+F7-F19</f>
        <v>0</v>
      </c>
      <c r="G68" s="17">
        <f>G6+G7-G19</f>
        <v>0</v>
      </c>
      <c r="H68" s="17">
        <f>H6+H7-H19</f>
        <v>0</v>
      </c>
      <c r="I68" s="17">
        <f>I6+I7-I19</f>
        <v>0</v>
      </c>
      <c r="J68" s="17">
        <f>J6+J7-J19</f>
        <v>0</v>
      </c>
    </row>
  </sheetData>
  <sheetProtection/>
  <mergeCells count="70">
    <mergeCell ref="A10:B10"/>
    <mergeCell ref="A16:B16"/>
    <mergeCell ref="A29:B29"/>
    <mergeCell ref="A8:B8"/>
    <mergeCell ref="A15:B15"/>
    <mergeCell ref="A28:B28"/>
    <mergeCell ref="A27:B27"/>
    <mergeCell ref="A14:B14"/>
    <mergeCell ref="A19:B19"/>
    <mergeCell ref="A12:B12"/>
    <mergeCell ref="A50:B50"/>
    <mergeCell ref="A13:B13"/>
    <mergeCell ref="A31:B31"/>
    <mergeCell ref="A32:B32"/>
    <mergeCell ref="A33:B33"/>
    <mergeCell ref="A36:B36"/>
    <mergeCell ref="A35:B35"/>
    <mergeCell ref="A41:B48"/>
    <mergeCell ref="A34:B34"/>
    <mergeCell ref="A30:B30"/>
    <mergeCell ref="A58:E58"/>
    <mergeCell ref="A67:B67"/>
    <mergeCell ref="A51:B51"/>
    <mergeCell ref="A61:B61"/>
    <mergeCell ref="A60:D60"/>
    <mergeCell ref="A63:D63"/>
    <mergeCell ref="A65:D65"/>
    <mergeCell ref="A53:B53"/>
    <mergeCell ref="A54:B54"/>
    <mergeCell ref="A52:B52"/>
    <mergeCell ref="E3:E5"/>
    <mergeCell ref="G66:H66"/>
    <mergeCell ref="A55:B55"/>
    <mergeCell ref="A56:B56"/>
    <mergeCell ref="G64:H64"/>
    <mergeCell ref="G65:H65"/>
    <mergeCell ref="G60:H60"/>
    <mergeCell ref="G61:H61"/>
    <mergeCell ref="G62:H62"/>
    <mergeCell ref="G63:H63"/>
    <mergeCell ref="A37:B40"/>
    <mergeCell ref="A22:B22"/>
    <mergeCell ref="A21:B21"/>
    <mergeCell ref="A6:B6"/>
    <mergeCell ref="A20:B20"/>
    <mergeCell ref="F3:K3"/>
    <mergeCell ref="G4:K4"/>
    <mergeCell ref="A7:B7"/>
    <mergeCell ref="A18:B18"/>
    <mergeCell ref="A17:B17"/>
    <mergeCell ref="D23:D24"/>
    <mergeCell ref="A11:B11"/>
    <mergeCell ref="C37:C40"/>
    <mergeCell ref="D37:D40"/>
    <mergeCell ref="A9:B9"/>
    <mergeCell ref="A23:B24"/>
    <mergeCell ref="C23:C24"/>
    <mergeCell ref="A25:B26"/>
    <mergeCell ref="D25:D26"/>
    <mergeCell ref="C25:C26"/>
    <mergeCell ref="A49:B49"/>
    <mergeCell ref="D1:G1"/>
    <mergeCell ref="A3:B5"/>
    <mergeCell ref="C3:C5"/>
    <mergeCell ref="D3:D5"/>
    <mergeCell ref="F4:F5"/>
    <mergeCell ref="C41:C48"/>
    <mergeCell ref="D41:D48"/>
    <mergeCell ref="B2:D2"/>
    <mergeCell ref="E2:J2"/>
  </mergeCells>
  <printOptions/>
  <pageMargins left="0.1968503937007874" right="0.1968503937007874" top="0.35433070866141736" bottom="0.42" header="0.6692913385826772" footer="0.5"/>
  <pageSetup fitToHeight="2" horizontalDpi="600" verticalDpi="600" orientation="portrait" paperSize="9" scale="67" r:id="rId1"/>
  <rowBreaks count="1" manualBreakCount="1">
    <brk id="4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view="pageBreakPreview" zoomScale="95" zoomScaleSheetLayoutView="95" zoomScalePageLayoutView="0" workbookViewId="0" topLeftCell="A1">
      <pane xSplit="4" ySplit="5" topLeftCell="E5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36" sqref="J36"/>
    </sheetView>
  </sheetViews>
  <sheetFormatPr defaultColWidth="9.00390625" defaultRowHeight="12.75"/>
  <cols>
    <col min="1" max="1" width="8.875" style="0" customWidth="1"/>
    <col min="2" max="2" width="26.375" style="0" customWidth="1"/>
    <col min="3" max="3" width="6.00390625" style="0" customWidth="1"/>
    <col min="4" max="4" width="8.00390625" style="0" customWidth="1"/>
    <col min="5" max="5" width="8.375" style="0" customWidth="1"/>
    <col min="6" max="6" width="13.25390625" style="0" customWidth="1"/>
    <col min="7" max="7" width="14.875" style="0" customWidth="1"/>
    <col min="8" max="8" width="19.25390625" style="0" customWidth="1"/>
    <col min="9" max="9" width="13.875" style="0" customWidth="1"/>
    <col min="10" max="10" width="15.125" style="0" customWidth="1"/>
    <col min="11" max="11" width="15.75390625" style="0" customWidth="1"/>
    <col min="12" max="12" width="12.75390625" style="0" customWidth="1"/>
    <col min="13" max="13" width="10.875" style="0" bestFit="1" customWidth="1"/>
  </cols>
  <sheetData>
    <row r="1" spans="1:10" ht="18.75" customHeight="1">
      <c r="A1" s="33"/>
      <c r="B1" s="33"/>
      <c r="C1" s="33"/>
      <c r="D1" s="114" t="s">
        <v>107</v>
      </c>
      <c r="E1" s="114"/>
      <c r="F1" s="114"/>
      <c r="G1" s="114"/>
      <c r="H1" s="67" t="s">
        <v>171</v>
      </c>
      <c r="I1" s="33"/>
      <c r="J1" s="33"/>
    </row>
    <row r="2" spans="1:10" ht="14.25" customHeight="1">
      <c r="A2" s="19"/>
      <c r="B2" s="131" t="s">
        <v>104</v>
      </c>
      <c r="C2" s="131"/>
      <c r="D2" s="131"/>
      <c r="E2" s="131" t="s">
        <v>103</v>
      </c>
      <c r="F2" s="131"/>
      <c r="G2" s="131"/>
      <c r="H2" s="131"/>
      <c r="I2" s="131"/>
      <c r="J2" s="131"/>
    </row>
    <row r="3" spans="1:11" ht="19.5" customHeight="1">
      <c r="A3" s="115" t="s">
        <v>0</v>
      </c>
      <c r="B3" s="116"/>
      <c r="C3" s="121" t="s">
        <v>22</v>
      </c>
      <c r="D3" s="121" t="s">
        <v>23</v>
      </c>
      <c r="E3" s="121" t="s">
        <v>41</v>
      </c>
      <c r="F3" s="124" t="s">
        <v>24</v>
      </c>
      <c r="G3" s="124"/>
      <c r="H3" s="124"/>
      <c r="I3" s="124"/>
      <c r="J3" s="124"/>
      <c r="K3" s="124"/>
    </row>
    <row r="4" spans="1:11" ht="11.25" customHeight="1">
      <c r="A4" s="117"/>
      <c r="B4" s="118"/>
      <c r="C4" s="122"/>
      <c r="D4" s="122"/>
      <c r="E4" s="122"/>
      <c r="F4" s="124" t="s">
        <v>165</v>
      </c>
      <c r="G4" s="124" t="s">
        <v>2</v>
      </c>
      <c r="H4" s="124"/>
      <c r="I4" s="124"/>
      <c r="J4" s="124"/>
      <c r="K4" s="124"/>
    </row>
    <row r="5" spans="1:11" ht="117.75" customHeight="1">
      <c r="A5" s="119"/>
      <c r="B5" s="120"/>
      <c r="C5" s="123"/>
      <c r="D5" s="123"/>
      <c r="E5" s="123"/>
      <c r="F5" s="124"/>
      <c r="G5" s="24" t="s">
        <v>102</v>
      </c>
      <c r="H5" s="24" t="s">
        <v>25</v>
      </c>
      <c r="I5" s="24" t="s">
        <v>27</v>
      </c>
      <c r="J5" s="24" t="s">
        <v>28</v>
      </c>
      <c r="K5" s="27" t="s">
        <v>36</v>
      </c>
    </row>
    <row r="6" spans="1:11" ht="29.25" customHeight="1">
      <c r="A6" s="148" t="s">
        <v>42</v>
      </c>
      <c r="B6" s="149"/>
      <c r="C6" s="34" t="s">
        <v>43</v>
      </c>
      <c r="D6" s="8" t="s">
        <v>12</v>
      </c>
      <c r="E6" s="11" t="s">
        <v>12</v>
      </c>
      <c r="F6" s="57">
        <f>G6+H6+I6+J6+K6</f>
        <v>0</v>
      </c>
      <c r="G6" s="53"/>
      <c r="H6" s="53"/>
      <c r="I6" s="54"/>
      <c r="J6" s="53"/>
      <c r="K6" s="55"/>
    </row>
    <row r="7" spans="1:14" ht="20.25" customHeight="1">
      <c r="A7" s="150" t="s">
        <v>33</v>
      </c>
      <c r="B7" s="151"/>
      <c r="C7" s="35" t="s">
        <v>44</v>
      </c>
      <c r="D7" s="8"/>
      <c r="E7" s="8"/>
      <c r="F7" s="57">
        <f>G7+H7+I7+J7+K7</f>
        <v>14219417</v>
      </c>
      <c r="G7" s="57">
        <f>G11</f>
        <v>3129617</v>
      </c>
      <c r="H7" s="57">
        <f>H11</f>
        <v>7089800</v>
      </c>
      <c r="I7" s="57">
        <f>I16</f>
        <v>0</v>
      </c>
      <c r="J7" s="57">
        <f>J8+J9+J13+J14+J50</f>
        <v>4000000</v>
      </c>
      <c r="K7" s="59">
        <f>K15</f>
        <v>0</v>
      </c>
      <c r="L7" s="20">
        <f>F6+F7-F19</f>
        <v>0</v>
      </c>
      <c r="M7" s="20">
        <f>G6+G7-G19</f>
        <v>0</v>
      </c>
      <c r="N7" s="20">
        <f>H6+H7-H19</f>
        <v>0</v>
      </c>
    </row>
    <row r="8" spans="1:11" ht="18" customHeight="1">
      <c r="A8" s="148" t="s">
        <v>29</v>
      </c>
      <c r="B8" s="149"/>
      <c r="C8" s="34" t="s">
        <v>45</v>
      </c>
      <c r="D8" s="8">
        <v>120</v>
      </c>
      <c r="E8" s="8"/>
      <c r="F8" s="57">
        <f>J8</f>
        <v>0</v>
      </c>
      <c r="G8" s="8" t="s">
        <v>12</v>
      </c>
      <c r="H8" s="8" t="s">
        <v>12</v>
      </c>
      <c r="I8" s="8" t="s">
        <v>12</v>
      </c>
      <c r="J8" s="54"/>
      <c r="K8" s="8" t="s">
        <v>12</v>
      </c>
    </row>
    <row r="9" spans="1:11" ht="30" customHeight="1">
      <c r="A9" s="133" t="s">
        <v>49</v>
      </c>
      <c r="B9" s="133"/>
      <c r="C9" s="23" t="s">
        <v>46</v>
      </c>
      <c r="D9" s="8">
        <v>130</v>
      </c>
      <c r="E9" s="11">
        <v>131</v>
      </c>
      <c r="F9" s="58">
        <f>J9</f>
        <v>4000000</v>
      </c>
      <c r="G9" s="41" t="s">
        <v>12</v>
      </c>
      <c r="H9" s="41" t="s">
        <v>12</v>
      </c>
      <c r="I9" s="8" t="s">
        <v>12</v>
      </c>
      <c r="J9" s="54">
        <v>4000000</v>
      </c>
      <c r="K9" s="42" t="s">
        <v>12</v>
      </c>
    </row>
    <row r="10" spans="1:11" ht="15" customHeight="1">
      <c r="A10" s="152" t="s">
        <v>3</v>
      </c>
      <c r="B10" s="153"/>
      <c r="C10" s="23" t="s">
        <v>48</v>
      </c>
      <c r="D10" s="8"/>
      <c r="E10" s="8"/>
      <c r="F10" s="58"/>
      <c r="G10" s="63"/>
      <c r="H10" s="63"/>
      <c r="I10" s="8"/>
      <c r="J10" s="8"/>
      <c r="K10" s="42"/>
    </row>
    <row r="11" spans="1:11" ht="52.5" customHeight="1">
      <c r="A11" s="132" t="s">
        <v>50</v>
      </c>
      <c r="B11" s="132"/>
      <c r="C11" s="23" t="s">
        <v>48</v>
      </c>
      <c r="D11" s="8">
        <v>130</v>
      </c>
      <c r="E11" s="11">
        <v>131</v>
      </c>
      <c r="F11" s="58">
        <f>G11+H11</f>
        <v>10219417</v>
      </c>
      <c r="G11" s="56">
        <v>3129617</v>
      </c>
      <c r="H11" s="56">
        <v>7089800</v>
      </c>
      <c r="I11" s="8" t="s">
        <v>12</v>
      </c>
      <c r="J11" s="8" t="s">
        <v>12</v>
      </c>
      <c r="K11" s="42" t="s">
        <v>12</v>
      </c>
    </row>
    <row r="12" spans="1:12" ht="30" customHeight="1">
      <c r="A12" s="133" t="s">
        <v>30</v>
      </c>
      <c r="B12" s="133"/>
      <c r="C12" s="23" t="s">
        <v>47</v>
      </c>
      <c r="D12" s="8">
        <v>140</v>
      </c>
      <c r="E12" s="8"/>
      <c r="F12" s="47" t="s">
        <v>12</v>
      </c>
      <c r="G12" s="8" t="s">
        <v>12</v>
      </c>
      <c r="H12" s="8" t="s">
        <v>12</v>
      </c>
      <c r="I12" s="8" t="s">
        <v>12</v>
      </c>
      <c r="J12" s="8" t="s">
        <v>12</v>
      </c>
      <c r="K12" s="8" t="s">
        <v>12</v>
      </c>
      <c r="L12" s="8"/>
    </row>
    <row r="13" spans="1:11" ht="18.75" customHeight="1">
      <c r="A13" s="133" t="s">
        <v>51</v>
      </c>
      <c r="B13" s="133"/>
      <c r="C13" s="23" t="s">
        <v>52</v>
      </c>
      <c r="D13" s="8">
        <v>150</v>
      </c>
      <c r="E13" s="11">
        <v>155</v>
      </c>
      <c r="F13" s="47" t="s">
        <v>12</v>
      </c>
      <c r="G13" s="8" t="s">
        <v>12</v>
      </c>
      <c r="H13" s="8" t="s">
        <v>12</v>
      </c>
      <c r="I13" s="8" t="s">
        <v>12</v>
      </c>
      <c r="J13" s="54"/>
      <c r="K13" s="8" t="s">
        <v>12</v>
      </c>
    </row>
    <row r="14" spans="1:11" ht="20.25" customHeight="1">
      <c r="A14" s="160" t="s">
        <v>31</v>
      </c>
      <c r="B14" s="161"/>
      <c r="C14" s="36" t="s">
        <v>53</v>
      </c>
      <c r="D14" s="16">
        <v>180</v>
      </c>
      <c r="E14" s="16"/>
      <c r="F14" s="57">
        <f>J14</f>
        <v>0</v>
      </c>
      <c r="G14" s="43" t="s">
        <v>12</v>
      </c>
      <c r="H14" s="43" t="s">
        <v>12</v>
      </c>
      <c r="I14" s="8" t="s">
        <v>12</v>
      </c>
      <c r="J14" s="54"/>
      <c r="K14" s="42" t="s">
        <v>12</v>
      </c>
    </row>
    <row r="15" spans="1:11" ht="21.75" customHeight="1">
      <c r="A15" s="148" t="s">
        <v>56</v>
      </c>
      <c r="B15" s="149"/>
      <c r="C15" s="34" t="s">
        <v>54</v>
      </c>
      <c r="D15" s="16">
        <v>180</v>
      </c>
      <c r="E15" s="45">
        <v>152</v>
      </c>
      <c r="F15" s="64">
        <f>K15</f>
        <v>0</v>
      </c>
      <c r="G15" s="8" t="s">
        <v>12</v>
      </c>
      <c r="H15" s="8" t="s">
        <v>12</v>
      </c>
      <c r="I15" s="8" t="s">
        <v>12</v>
      </c>
      <c r="J15" s="8" t="s">
        <v>12</v>
      </c>
      <c r="K15" s="54"/>
    </row>
    <row r="16" spans="1:11" ht="29.25" customHeight="1">
      <c r="A16" s="152" t="s">
        <v>27</v>
      </c>
      <c r="B16" s="153"/>
      <c r="C16" s="34" t="s">
        <v>57</v>
      </c>
      <c r="D16" s="16">
        <v>180</v>
      </c>
      <c r="E16" s="16"/>
      <c r="F16" s="64">
        <f>I16</f>
        <v>0</v>
      </c>
      <c r="G16" s="8" t="s">
        <v>12</v>
      </c>
      <c r="H16" s="8" t="s">
        <v>12</v>
      </c>
      <c r="I16" s="54"/>
      <c r="J16" s="8" t="s">
        <v>12</v>
      </c>
      <c r="K16" s="8" t="s">
        <v>12</v>
      </c>
    </row>
    <row r="17" spans="1:11" ht="14.25" customHeight="1">
      <c r="A17" s="152" t="s">
        <v>32</v>
      </c>
      <c r="B17" s="153"/>
      <c r="C17" s="34" t="s">
        <v>55</v>
      </c>
      <c r="D17" s="16"/>
      <c r="E17" s="16"/>
      <c r="F17" s="50" t="s">
        <v>12</v>
      </c>
      <c r="G17" s="8" t="s">
        <v>12</v>
      </c>
      <c r="H17" s="8" t="s">
        <v>12</v>
      </c>
      <c r="I17" s="8" t="s">
        <v>12</v>
      </c>
      <c r="J17" s="8" t="s">
        <v>12</v>
      </c>
      <c r="K17" s="8" t="s">
        <v>12</v>
      </c>
    </row>
    <row r="18" spans="1:11" ht="29.25" customHeight="1">
      <c r="A18" s="133" t="s">
        <v>58</v>
      </c>
      <c r="B18" s="133"/>
      <c r="C18" s="23" t="s">
        <v>60</v>
      </c>
      <c r="D18" s="8" t="s">
        <v>12</v>
      </c>
      <c r="E18" s="8"/>
      <c r="F18" s="57">
        <f aca="true" t="shared" si="0" ref="F18:K18">F6+F7-F19</f>
        <v>0</v>
      </c>
      <c r="G18" s="53">
        <f t="shared" si="0"/>
        <v>0</v>
      </c>
      <c r="H18" s="53">
        <f t="shared" si="0"/>
        <v>0</v>
      </c>
      <c r="I18" s="53">
        <f t="shared" si="0"/>
        <v>0</v>
      </c>
      <c r="J18" s="53">
        <f t="shared" si="0"/>
        <v>0</v>
      </c>
      <c r="K18" s="53">
        <f t="shared" si="0"/>
        <v>0</v>
      </c>
    </row>
    <row r="19" spans="1:11" ht="14.25">
      <c r="A19" s="162" t="s">
        <v>4</v>
      </c>
      <c r="B19" s="162"/>
      <c r="C19" s="37" t="s">
        <v>59</v>
      </c>
      <c r="D19" s="11" t="s">
        <v>12</v>
      </c>
      <c r="E19" s="11"/>
      <c r="F19" s="57">
        <f>G19+H19+I19+J19+K19</f>
        <v>14219417</v>
      </c>
      <c r="G19" s="57">
        <f>G21+G30+G34+G36+G28+G55</f>
        <v>3129617</v>
      </c>
      <c r="H19" s="57">
        <f>H21+H36+H28+H55</f>
        <v>7089800</v>
      </c>
      <c r="I19" s="57">
        <f>I36+I55</f>
        <v>0</v>
      </c>
      <c r="J19" s="57">
        <f>J21+J30+J34+J36+J37+J28+J55</f>
        <v>4000000</v>
      </c>
      <c r="K19" s="57">
        <f>K21+K34+K36+K28+K29+K55</f>
        <v>0</v>
      </c>
    </row>
    <row r="20" spans="1:11" ht="15">
      <c r="A20" s="133" t="s">
        <v>3</v>
      </c>
      <c r="B20" s="133"/>
      <c r="C20" s="23"/>
      <c r="D20" s="11"/>
      <c r="E20" s="11"/>
      <c r="F20" s="57"/>
      <c r="G20" s="53"/>
      <c r="H20" s="53"/>
      <c r="I20" s="53"/>
      <c r="J20" s="53"/>
      <c r="K20" s="55"/>
    </row>
    <row r="21" spans="1:11" ht="17.25" customHeight="1">
      <c r="A21" s="147" t="s">
        <v>61</v>
      </c>
      <c r="B21" s="147"/>
      <c r="C21" s="38" t="s">
        <v>62</v>
      </c>
      <c r="D21" s="11" t="s">
        <v>12</v>
      </c>
      <c r="E21" s="11">
        <v>210</v>
      </c>
      <c r="F21" s="57">
        <f>G21+H21+J21+K21</f>
        <v>7140100</v>
      </c>
      <c r="G21" s="57">
        <f>G23+G24+G25+G26+G27</f>
        <v>0</v>
      </c>
      <c r="H21" s="57">
        <f>H23+H24+H25+H26+H27</f>
        <v>7040100</v>
      </c>
      <c r="I21" s="68" t="s">
        <v>12</v>
      </c>
      <c r="J21" s="57">
        <f>J23+J24+J25+J26+J27</f>
        <v>100000</v>
      </c>
      <c r="K21" s="57">
        <f>K23+K24+K25+K26+K27</f>
        <v>0</v>
      </c>
    </row>
    <row r="22" spans="1:11" ht="16.5" customHeight="1">
      <c r="A22" s="146" t="s">
        <v>1</v>
      </c>
      <c r="B22" s="146"/>
      <c r="C22" s="39"/>
      <c r="D22" s="11"/>
      <c r="E22" s="11"/>
      <c r="F22" s="57"/>
      <c r="G22" s="53"/>
      <c r="H22" s="53"/>
      <c r="I22" s="53"/>
      <c r="J22" s="53"/>
      <c r="K22" s="55"/>
    </row>
    <row r="23" spans="1:11" ht="17.25" customHeight="1">
      <c r="A23" s="134" t="s">
        <v>63</v>
      </c>
      <c r="B23" s="135"/>
      <c r="C23" s="125" t="s">
        <v>65</v>
      </c>
      <c r="D23" s="128">
        <v>111</v>
      </c>
      <c r="E23" s="11">
        <v>211</v>
      </c>
      <c r="F23" s="57">
        <f aca="true" t="shared" si="1" ref="F23:F28">G23+H23+J23+K23</f>
        <v>5453100</v>
      </c>
      <c r="G23" s="53"/>
      <c r="H23" s="53">
        <v>5403100</v>
      </c>
      <c r="I23" s="54" t="s">
        <v>12</v>
      </c>
      <c r="J23" s="53">
        <v>50000</v>
      </c>
      <c r="K23" s="55"/>
    </row>
    <row r="24" spans="1:11" ht="17.25" customHeight="1">
      <c r="A24" s="136"/>
      <c r="B24" s="137"/>
      <c r="C24" s="127"/>
      <c r="D24" s="130"/>
      <c r="E24" s="11">
        <v>266</v>
      </c>
      <c r="F24" s="57">
        <f t="shared" si="1"/>
        <v>0</v>
      </c>
      <c r="G24" s="53"/>
      <c r="H24" s="53"/>
      <c r="I24" s="54" t="s">
        <v>12</v>
      </c>
      <c r="J24" s="53"/>
      <c r="K24" s="55"/>
    </row>
    <row r="25" spans="1:11" ht="17.25" customHeight="1">
      <c r="A25" s="134" t="s">
        <v>64</v>
      </c>
      <c r="B25" s="135"/>
      <c r="C25" s="138" t="s">
        <v>66</v>
      </c>
      <c r="D25" s="128">
        <v>112</v>
      </c>
      <c r="E25" s="11">
        <v>212</v>
      </c>
      <c r="F25" s="57">
        <f t="shared" si="1"/>
        <v>0</v>
      </c>
      <c r="G25" s="53"/>
      <c r="H25" s="53"/>
      <c r="I25" s="54" t="s">
        <v>12</v>
      </c>
      <c r="J25" s="53"/>
      <c r="K25" s="55"/>
    </row>
    <row r="26" spans="1:11" ht="17.25" customHeight="1">
      <c r="A26" s="136"/>
      <c r="B26" s="137"/>
      <c r="C26" s="139"/>
      <c r="D26" s="130"/>
      <c r="E26" s="11">
        <v>266</v>
      </c>
      <c r="F26" s="57">
        <f t="shared" si="1"/>
        <v>0</v>
      </c>
      <c r="G26" s="53"/>
      <c r="H26" s="53"/>
      <c r="I26" s="54" t="s">
        <v>12</v>
      </c>
      <c r="J26" s="53"/>
      <c r="K26" s="55"/>
    </row>
    <row r="27" spans="1:11" ht="47.25" customHeight="1">
      <c r="A27" s="133" t="s">
        <v>68</v>
      </c>
      <c r="B27" s="133"/>
      <c r="C27" s="23" t="s">
        <v>67</v>
      </c>
      <c r="D27" s="11">
        <v>119</v>
      </c>
      <c r="E27" s="11">
        <v>213</v>
      </c>
      <c r="F27" s="57">
        <f t="shared" si="1"/>
        <v>1687000</v>
      </c>
      <c r="G27" s="53"/>
      <c r="H27" s="53">
        <v>1637000</v>
      </c>
      <c r="I27" s="54" t="s">
        <v>12</v>
      </c>
      <c r="J27" s="53">
        <v>50000</v>
      </c>
      <c r="K27" s="55"/>
    </row>
    <row r="28" spans="1:11" ht="29.25" customHeight="1">
      <c r="A28" s="133" t="s">
        <v>34</v>
      </c>
      <c r="B28" s="133"/>
      <c r="C28" s="23" t="s">
        <v>69</v>
      </c>
      <c r="D28" s="11">
        <v>300</v>
      </c>
      <c r="E28" s="11"/>
      <c r="F28" s="57">
        <f t="shared" si="1"/>
        <v>0</v>
      </c>
      <c r="G28" s="53"/>
      <c r="H28" s="53"/>
      <c r="I28" s="54" t="s">
        <v>12</v>
      </c>
      <c r="J28" s="53"/>
      <c r="K28" s="55"/>
    </row>
    <row r="29" spans="1:11" ht="75" customHeight="1">
      <c r="A29" s="156" t="s">
        <v>70</v>
      </c>
      <c r="B29" s="157"/>
      <c r="C29" s="23" t="s">
        <v>71</v>
      </c>
      <c r="D29" s="11">
        <v>350</v>
      </c>
      <c r="E29" s="11">
        <v>296</v>
      </c>
      <c r="F29" s="57">
        <f>K29</f>
        <v>0</v>
      </c>
      <c r="G29" s="43" t="s">
        <v>12</v>
      </c>
      <c r="H29" s="43" t="s">
        <v>12</v>
      </c>
      <c r="I29" s="43" t="s">
        <v>12</v>
      </c>
      <c r="J29" s="43" t="s">
        <v>12</v>
      </c>
      <c r="K29" s="55"/>
    </row>
    <row r="30" spans="1:11" ht="15">
      <c r="A30" s="146" t="s">
        <v>74</v>
      </c>
      <c r="B30" s="146"/>
      <c r="C30" s="39" t="s">
        <v>75</v>
      </c>
      <c r="D30" s="11">
        <v>850</v>
      </c>
      <c r="E30" s="11">
        <v>290</v>
      </c>
      <c r="F30" s="57">
        <f>G30+J30</f>
        <v>488300</v>
      </c>
      <c r="G30" s="57">
        <f>G31+G32+G33</f>
        <v>488300</v>
      </c>
      <c r="H30" s="43" t="s">
        <v>12</v>
      </c>
      <c r="I30" s="43" t="s">
        <v>12</v>
      </c>
      <c r="J30" s="57">
        <f>J32+J33</f>
        <v>0</v>
      </c>
      <c r="K30" s="43" t="s">
        <v>12</v>
      </c>
    </row>
    <row r="31" spans="1:11" ht="30" customHeight="1">
      <c r="A31" s="152" t="s">
        <v>72</v>
      </c>
      <c r="B31" s="153"/>
      <c r="C31" s="23" t="s">
        <v>73</v>
      </c>
      <c r="D31" s="11">
        <v>851</v>
      </c>
      <c r="E31" s="11">
        <v>291</v>
      </c>
      <c r="F31" s="57">
        <f>G31</f>
        <v>0</v>
      </c>
      <c r="G31" s="60"/>
      <c r="H31" s="48" t="s">
        <v>12</v>
      </c>
      <c r="I31" s="48" t="s">
        <v>12</v>
      </c>
      <c r="J31" s="65" t="s">
        <v>12</v>
      </c>
      <c r="K31" s="48" t="s">
        <v>12</v>
      </c>
    </row>
    <row r="32" spans="1:11" ht="38.25" customHeight="1">
      <c r="A32" s="156" t="s">
        <v>77</v>
      </c>
      <c r="B32" s="157"/>
      <c r="C32" s="23" t="s">
        <v>76</v>
      </c>
      <c r="D32" s="11">
        <v>852</v>
      </c>
      <c r="E32" s="11">
        <v>291</v>
      </c>
      <c r="F32" s="57">
        <f>G32+J32</f>
        <v>488300</v>
      </c>
      <c r="G32" s="60">
        <v>488300</v>
      </c>
      <c r="H32" s="48" t="s">
        <v>12</v>
      </c>
      <c r="I32" s="48" t="s">
        <v>12</v>
      </c>
      <c r="J32" s="60"/>
      <c r="K32" s="49" t="s">
        <v>12</v>
      </c>
    </row>
    <row r="33" spans="1:11" ht="16.5" customHeight="1">
      <c r="A33" s="152" t="s">
        <v>78</v>
      </c>
      <c r="B33" s="153"/>
      <c r="C33" s="23" t="s">
        <v>79</v>
      </c>
      <c r="D33" s="11">
        <v>853</v>
      </c>
      <c r="E33" s="11">
        <v>292</v>
      </c>
      <c r="F33" s="57">
        <f>G33+J33</f>
        <v>0</v>
      </c>
      <c r="G33" s="60"/>
      <c r="H33" s="48" t="s">
        <v>12</v>
      </c>
      <c r="I33" s="48" t="s">
        <v>12</v>
      </c>
      <c r="J33" s="60"/>
      <c r="K33" s="49" t="s">
        <v>12</v>
      </c>
    </row>
    <row r="34" spans="1:11" ht="31.5" customHeight="1">
      <c r="A34" s="152" t="s">
        <v>81</v>
      </c>
      <c r="B34" s="153"/>
      <c r="C34" s="23" t="s">
        <v>80</v>
      </c>
      <c r="D34" s="11" t="s">
        <v>12</v>
      </c>
      <c r="E34" s="11"/>
      <c r="F34" s="57">
        <f>G34+J34+K34</f>
        <v>0</v>
      </c>
      <c r="G34" s="61">
        <f>G35</f>
        <v>0</v>
      </c>
      <c r="H34" s="69" t="str">
        <f>H35</f>
        <v>Х</v>
      </c>
      <c r="I34" s="69" t="str">
        <f>I35</f>
        <v>Х</v>
      </c>
      <c r="J34" s="61">
        <f>J35</f>
        <v>0</v>
      </c>
      <c r="K34" s="61">
        <f>K35</f>
        <v>0</v>
      </c>
    </row>
    <row r="35" spans="1:11" ht="50.25" customHeight="1">
      <c r="A35" s="156" t="s">
        <v>83</v>
      </c>
      <c r="B35" s="157"/>
      <c r="C35" s="23" t="s">
        <v>82</v>
      </c>
      <c r="D35" s="11">
        <v>831</v>
      </c>
      <c r="E35" s="11">
        <v>297</v>
      </c>
      <c r="F35" s="57">
        <f>G35+J35+K35</f>
        <v>0</v>
      </c>
      <c r="G35" s="60"/>
      <c r="H35" s="65" t="s">
        <v>12</v>
      </c>
      <c r="I35" s="65" t="s">
        <v>12</v>
      </c>
      <c r="J35" s="60"/>
      <c r="K35" s="62"/>
    </row>
    <row r="36" spans="1:11" ht="17.25" customHeight="1">
      <c r="A36" s="156" t="s">
        <v>35</v>
      </c>
      <c r="B36" s="157"/>
      <c r="C36" s="23" t="s">
        <v>84</v>
      </c>
      <c r="D36" s="11" t="s">
        <v>12</v>
      </c>
      <c r="E36" s="11"/>
      <c r="F36" s="57">
        <f>G36+I36+J36+K36+H36</f>
        <v>6591017</v>
      </c>
      <c r="G36" s="57">
        <f>G37+G38+G39+G41+G40++G42+G43+G44+G45+G46+G47+G48+G49</f>
        <v>2641317</v>
      </c>
      <c r="H36" s="68">
        <f>H41+H42+H43+H44+H45+H46+H47+H48</f>
        <v>49700</v>
      </c>
      <c r="I36" s="57">
        <f>I37+I38+I39+I41+I40++I42+I43+I44+I45+I46+I47+I48</f>
        <v>0</v>
      </c>
      <c r="J36" s="57">
        <f>J37+J38+J39+J41+J40++J42+J43+J44+J45+J46+J47+J48</f>
        <v>3900000</v>
      </c>
      <c r="K36" s="57">
        <f>K37+K38+K39+K41+K40++K42+K43+K44+K45+K46+K47+K48</f>
        <v>0</v>
      </c>
    </row>
    <row r="37" spans="1:11" ht="17.25" customHeight="1">
      <c r="A37" s="140" t="s">
        <v>85</v>
      </c>
      <c r="B37" s="141"/>
      <c r="C37" s="125" t="s">
        <v>86</v>
      </c>
      <c r="D37" s="128">
        <v>243</v>
      </c>
      <c r="E37" s="11">
        <v>225</v>
      </c>
      <c r="F37" s="57">
        <f>G37+I37+J37+K37</f>
        <v>0</v>
      </c>
      <c r="G37" s="53"/>
      <c r="H37" s="54" t="s">
        <v>12</v>
      </c>
      <c r="I37" s="53"/>
      <c r="J37" s="53"/>
      <c r="K37" s="55"/>
    </row>
    <row r="38" spans="1:11" ht="16.5" customHeight="1">
      <c r="A38" s="142"/>
      <c r="B38" s="143"/>
      <c r="C38" s="126"/>
      <c r="D38" s="129"/>
      <c r="E38" s="11">
        <v>226</v>
      </c>
      <c r="F38" s="57">
        <f>G38+I38+J38+K38</f>
        <v>0</v>
      </c>
      <c r="G38" s="53"/>
      <c r="H38" s="54" t="s">
        <v>12</v>
      </c>
      <c r="I38" s="53"/>
      <c r="J38" s="53"/>
      <c r="K38" s="55"/>
    </row>
    <row r="39" spans="1:11" ht="16.5" customHeight="1">
      <c r="A39" s="142"/>
      <c r="B39" s="143"/>
      <c r="C39" s="126"/>
      <c r="D39" s="129"/>
      <c r="E39" s="11">
        <v>310</v>
      </c>
      <c r="F39" s="57">
        <f>G39+I39+J39+K39</f>
        <v>0</v>
      </c>
      <c r="G39" s="53"/>
      <c r="H39" s="54" t="s">
        <v>12</v>
      </c>
      <c r="I39" s="53"/>
      <c r="J39" s="53"/>
      <c r="K39" s="55"/>
    </row>
    <row r="40" spans="1:11" ht="16.5" customHeight="1">
      <c r="A40" s="144"/>
      <c r="B40" s="145"/>
      <c r="C40" s="127"/>
      <c r="D40" s="130"/>
      <c r="E40" s="11">
        <v>340</v>
      </c>
      <c r="F40" s="57">
        <f>G40+I40+J40+K40</f>
        <v>0</v>
      </c>
      <c r="G40" s="53"/>
      <c r="H40" s="54" t="s">
        <v>12</v>
      </c>
      <c r="I40" s="53"/>
      <c r="J40" s="53"/>
      <c r="K40" s="55"/>
    </row>
    <row r="41" spans="1:11" ht="17.25" customHeight="1">
      <c r="A41" s="134" t="s">
        <v>88</v>
      </c>
      <c r="B41" s="135"/>
      <c r="C41" s="125" t="s">
        <v>87</v>
      </c>
      <c r="D41" s="128">
        <v>244</v>
      </c>
      <c r="E41" s="11">
        <v>221</v>
      </c>
      <c r="F41" s="57">
        <f>G41+I41+J41+K41+H41</f>
        <v>90000</v>
      </c>
      <c r="G41" s="53">
        <v>40000</v>
      </c>
      <c r="H41" s="54"/>
      <c r="I41" s="53"/>
      <c r="J41" s="53">
        <v>50000</v>
      </c>
      <c r="K41" s="55"/>
    </row>
    <row r="42" spans="1:11" ht="17.25" customHeight="1">
      <c r="A42" s="158"/>
      <c r="B42" s="159"/>
      <c r="C42" s="126"/>
      <c r="D42" s="129"/>
      <c r="E42" s="11">
        <v>222</v>
      </c>
      <c r="F42" s="57">
        <f aca="true" t="shared" si="2" ref="F42:F48">G42+I42+J42+K42+H42</f>
        <v>0</v>
      </c>
      <c r="G42" s="53"/>
      <c r="H42" s="54"/>
      <c r="I42" s="53"/>
      <c r="J42" s="53"/>
      <c r="K42" s="55"/>
    </row>
    <row r="43" spans="1:11" ht="17.25" customHeight="1">
      <c r="A43" s="158"/>
      <c r="B43" s="159"/>
      <c r="C43" s="126"/>
      <c r="D43" s="129"/>
      <c r="E43" s="11">
        <v>223</v>
      </c>
      <c r="F43" s="57">
        <f t="shared" si="2"/>
        <v>119111</v>
      </c>
      <c r="G43" s="53">
        <v>119111</v>
      </c>
      <c r="H43" s="54"/>
      <c r="I43" s="53"/>
      <c r="J43" s="53"/>
      <c r="K43" s="55"/>
    </row>
    <row r="44" spans="1:11" ht="17.25" customHeight="1">
      <c r="A44" s="158"/>
      <c r="B44" s="159"/>
      <c r="C44" s="126"/>
      <c r="D44" s="129"/>
      <c r="E44" s="11">
        <v>225</v>
      </c>
      <c r="F44" s="57">
        <f t="shared" si="2"/>
        <v>276100</v>
      </c>
      <c r="G44" s="53">
        <v>26100</v>
      </c>
      <c r="H44" s="54"/>
      <c r="I44" s="53"/>
      <c r="J44" s="53">
        <v>250000</v>
      </c>
      <c r="K44" s="55"/>
    </row>
    <row r="45" spans="1:11" ht="17.25" customHeight="1">
      <c r="A45" s="158"/>
      <c r="B45" s="159"/>
      <c r="C45" s="126"/>
      <c r="D45" s="129"/>
      <c r="E45" s="11">
        <v>226</v>
      </c>
      <c r="F45" s="57">
        <f t="shared" si="2"/>
        <v>379402</v>
      </c>
      <c r="G45" s="53">
        <v>129402</v>
      </c>
      <c r="H45" s="54"/>
      <c r="I45" s="53"/>
      <c r="J45" s="53">
        <v>250000</v>
      </c>
      <c r="K45" s="55"/>
    </row>
    <row r="46" spans="1:11" ht="17.25" customHeight="1">
      <c r="A46" s="158"/>
      <c r="B46" s="159"/>
      <c r="C46" s="126"/>
      <c r="D46" s="129"/>
      <c r="E46" s="11">
        <v>310</v>
      </c>
      <c r="F46" s="57">
        <f t="shared" si="2"/>
        <v>50000</v>
      </c>
      <c r="G46" s="53"/>
      <c r="H46" s="54"/>
      <c r="I46" s="53"/>
      <c r="J46" s="53">
        <v>50000</v>
      </c>
      <c r="K46" s="55"/>
    </row>
    <row r="47" spans="1:11" ht="17.25" customHeight="1">
      <c r="A47" s="158"/>
      <c r="B47" s="159"/>
      <c r="C47" s="126"/>
      <c r="D47" s="129"/>
      <c r="E47" s="11">
        <v>342</v>
      </c>
      <c r="F47" s="57">
        <f t="shared" si="2"/>
        <v>3789700</v>
      </c>
      <c r="G47" s="53">
        <v>589700</v>
      </c>
      <c r="H47" s="54"/>
      <c r="I47" s="53"/>
      <c r="J47" s="53">
        <v>3200000</v>
      </c>
      <c r="K47" s="55"/>
    </row>
    <row r="48" spans="1:11" ht="17.25" customHeight="1">
      <c r="A48" s="136"/>
      <c r="B48" s="137"/>
      <c r="C48" s="127"/>
      <c r="D48" s="130"/>
      <c r="E48" s="11">
        <v>346</v>
      </c>
      <c r="F48" s="57">
        <f t="shared" si="2"/>
        <v>211100</v>
      </c>
      <c r="G48" s="53">
        <v>61400</v>
      </c>
      <c r="H48" s="54">
        <v>49700</v>
      </c>
      <c r="I48" s="53"/>
      <c r="J48" s="53">
        <v>100000</v>
      </c>
      <c r="K48" s="55"/>
    </row>
    <row r="49" spans="1:11" ht="17.25" customHeight="1">
      <c r="A49" s="112" t="s">
        <v>187</v>
      </c>
      <c r="B49" s="113"/>
      <c r="C49" s="96" t="s">
        <v>188</v>
      </c>
      <c r="D49" s="97">
        <v>247</v>
      </c>
      <c r="E49" s="98">
        <v>223</v>
      </c>
      <c r="F49" s="58">
        <f>G49+I49+J49+K49+H49</f>
        <v>1675604</v>
      </c>
      <c r="G49" s="56">
        <v>1675604</v>
      </c>
      <c r="H49" s="63"/>
      <c r="I49" s="56"/>
      <c r="J49" s="56">
        <v>0</v>
      </c>
      <c r="K49" s="99">
        <v>0</v>
      </c>
    </row>
    <row r="50" spans="1:11" ht="18" customHeight="1">
      <c r="A50" s="133" t="s">
        <v>97</v>
      </c>
      <c r="B50" s="133"/>
      <c r="C50" s="23" t="s">
        <v>89</v>
      </c>
      <c r="D50" s="11" t="s">
        <v>12</v>
      </c>
      <c r="E50" s="11"/>
      <c r="F50" s="57">
        <f>J50</f>
        <v>0</v>
      </c>
      <c r="G50" s="47" t="s">
        <v>12</v>
      </c>
      <c r="H50" s="47" t="s">
        <v>12</v>
      </c>
      <c r="I50" s="47" t="s">
        <v>12</v>
      </c>
      <c r="J50" s="57">
        <f>J52+J53+J54</f>
        <v>0</v>
      </c>
      <c r="K50" s="46" t="s">
        <v>12</v>
      </c>
    </row>
    <row r="51" spans="1:11" ht="15">
      <c r="A51" s="146" t="s">
        <v>3</v>
      </c>
      <c r="B51" s="146"/>
      <c r="C51" s="39"/>
      <c r="D51" s="11"/>
      <c r="E51" s="11"/>
      <c r="F51" s="57"/>
      <c r="G51" s="18"/>
      <c r="H51" s="18"/>
      <c r="I51" s="18"/>
      <c r="J51" s="53"/>
      <c r="K51" s="28"/>
    </row>
    <row r="52" spans="1:11" ht="14.25" customHeight="1">
      <c r="A52" s="133" t="s">
        <v>98</v>
      </c>
      <c r="B52" s="133"/>
      <c r="C52" s="23" t="s">
        <v>90</v>
      </c>
      <c r="D52" s="11"/>
      <c r="E52" s="11"/>
      <c r="F52" s="57">
        <f>J52</f>
        <v>0</v>
      </c>
      <c r="G52" s="43" t="s">
        <v>12</v>
      </c>
      <c r="H52" s="43" t="s">
        <v>12</v>
      </c>
      <c r="I52" s="43" t="s">
        <v>12</v>
      </c>
      <c r="J52" s="53"/>
      <c r="K52" s="42" t="s">
        <v>12</v>
      </c>
    </row>
    <row r="53" spans="1:11" ht="15" customHeight="1">
      <c r="A53" s="133" t="s">
        <v>99</v>
      </c>
      <c r="B53" s="133"/>
      <c r="C53" s="23" t="s">
        <v>91</v>
      </c>
      <c r="D53" s="11"/>
      <c r="E53" s="11"/>
      <c r="F53" s="57">
        <f>J53</f>
        <v>0</v>
      </c>
      <c r="G53" s="43" t="s">
        <v>12</v>
      </c>
      <c r="H53" s="43" t="s">
        <v>12</v>
      </c>
      <c r="I53" s="43" t="s">
        <v>12</v>
      </c>
      <c r="J53" s="53"/>
      <c r="K53" s="42" t="s">
        <v>12</v>
      </c>
    </row>
    <row r="54" spans="1:11" ht="18.75" customHeight="1">
      <c r="A54" s="146" t="s">
        <v>100</v>
      </c>
      <c r="B54" s="146"/>
      <c r="C54" s="23" t="s">
        <v>92</v>
      </c>
      <c r="D54" s="11"/>
      <c r="E54" s="11"/>
      <c r="F54" s="57">
        <f>J54</f>
        <v>0</v>
      </c>
      <c r="G54" s="43" t="s">
        <v>12</v>
      </c>
      <c r="H54" s="43" t="s">
        <v>12</v>
      </c>
      <c r="I54" s="43" t="s">
        <v>12</v>
      </c>
      <c r="J54" s="53"/>
      <c r="K54" s="42" t="s">
        <v>12</v>
      </c>
    </row>
    <row r="55" spans="1:11" ht="15.75" customHeight="1">
      <c r="A55" s="133" t="s">
        <v>93</v>
      </c>
      <c r="B55" s="133"/>
      <c r="C55" s="23" t="s">
        <v>95</v>
      </c>
      <c r="D55" s="11" t="s">
        <v>12</v>
      </c>
      <c r="E55" s="11"/>
      <c r="F55" s="57">
        <f>G55+H55+I55+J55</f>
        <v>0</v>
      </c>
      <c r="G55" s="57">
        <f>G56</f>
        <v>0</v>
      </c>
      <c r="H55" s="57">
        <f>H56</f>
        <v>0</v>
      </c>
      <c r="I55" s="57">
        <f>I56</f>
        <v>0</v>
      </c>
      <c r="J55" s="57">
        <f>J56</f>
        <v>0</v>
      </c>
      <c r="K55" s="57">
        <f>K56</f>
        <v>0</v>
      </c>
    </row>
    <row r="56" spans="1:11" ht="45.75" customHeight="1">
      <c r="A56" s="154" t="s">
        <v>94</v>
      </c>
      <c r="B56" s="154"/>
      <c r="C56" s="40" t="s">
        <v>96</v>
      </c>
      <c r="D56" s="11">
        <v>610</v>
      </c>
      <c r="E56" s="11"/>
      <c r="F56" s="57">
        <f>G56+H56+I56+J56</f>
        <v>0</v>
      </c>
      <c r="G56" s="53"/>
      <c r="H56" s="53"/>
      <c r="I56" s="53"/>
      <c r="J56" s="53"/>
      <c r="K56" s="55"/>
    </row>
    <row r="57" spans="1:5" ht="16.5" customHeight="1">
      <c r="A57" s="7"/>
      <c r="B57" s="7"/>
      <c r="C57" s="7"/>
      <c r="D57" s="1"/>
      <c r="E57" s="1"/>
    </row>
    <row r="58" spans="1:5" ht="15" customHeight="1">
      <c r="A58" s="155" t="s">
        <v>101</v>
      </c>
      <c r="B58" s="155"/>
      <c r="C58" s="155"/>
      <c r="D58" s="155"/>
      <c r="E58" s="155"/>
    </row>
    <row r="59" spans="1:5" ht="17.25" customHeight="1">
      <c r="A59" s="7"/>
      <c r="B59" s="7"/>
      <c r="C59" s="7"/>
      <c r="D59" s="1"/>
      <c r="E59" s="1"/>
    </row>
    <row r="60" spans="1:8" ht="15">
      <c r="A60" s="103" t="s">
        <v>18</v>
      </c>
      <c r="B60" s="103"/>
      <c r="C60" s="103"/>
      <c r="D60" s="103"/>
      <c r="E60" s="4"/>
      <c r="F60" s="10"/>
      <c r="G60" s="109" t="s">
        <v>183</v>
      </c>
      <c r="H60" s="109"/>
    </row>
    <row r="61" spans="1:8" ht="15" customHeight="1">
      <c r="A61" s="103" t="s">
        <v>16</v>
      </c>
      <c r="B61" s="103"/>
      <c r="C61" s="4"/>
      <c r="D61" s="4"/>
      <c r="E61" s="4"/>
      <c r="F61" s="25" t="s">
        <v>7</v>
      </c>
      <c r="G61" s="100" t="s">
        <v>6</v>
      </c>
      <c r="H61" s="100"/>
    </row>
    <row r="62" spans="1:8" ht="15">
      <c r="A62" s="1"/>
      <c r="B62" s="1"/>
      <c r="C62" s="1"/>
      <c r="D62" s="1"/>
      <c r="E62" s="1"/>
      <c r="F62" s="25"/>
      <c r="G62" s="107"/>
      <c r="H62" s="107"/>
    </row>
    <row r="63" spans="1:8" ht="15">
      <c r="A63" s="103" t="s">
        <v>19</v>
      </c>
      <c r="B63" s="103"/>
      <c r="C63" s="103"/>
      <c r="D63" s="103"/>
      <c r="E63" s="4"/>
      <c r="F63" s="26"/>
      <c r="G63" s="109" t="s">
        <v>184</v>
      </c>
      <c r="H63" s="109"/>
    </row>
    <row r="64" spans="1:8" ht="15" customHeight="1">
      <c r="A64" s="2"/>
      <c r="B64" s="2"/>
      <c r="C64" s="2"/>
      <c r="D64" s="3"/>
      <c r="E64" s="3"/>
      <c r="F64" s="13" t="s">
        <v>7</v>
      </c>
      <c r="G64" s="100" t="s">
        <v>6</v>
      </c>
      <c r="H64" s="100"/>
    </row>
    <row r="65" spans="1:8" ht="15">
      <c r="A65" s="103" t="s">
        <v>15</v>
      </c>
      <c r="B65" s="103"/>
      <c r="C65" s="103"/>
      <c r="D65" s="103"/>
      <c r="E65" s="4"/>
      <c r="F65" s="26"/>
      <c r="G65" s="109" t="s">
        <v>184</v>
      </c>
      <c r="H65" s="109"/>
    </row>
    <row r="66" spans="1:8" ht="15" customHeight="1">
      <c r="A66" s="4" t="s">
        <v>20</v>
      </c>
      <c r="B66" s="2"/>
      <c r="C66" s="2"/>
      <c r="D66" s="3"/>
      <c r="E66" s="3"/>
      <c r="F66" s="13" t="s">
        <v>7</v>
      </c>
      <c r="G66" s="100" t="s">
        <v>6</v>
      </c>
      <c r="H66" s="100"/>
    </row>
    <row r="67" spans="1:5" ht="15">
      <c r="A67" s="110" t="str">
        <f>'раздел 1 2022'!A67:B67</f>
        <v>" 10 " января  2022 г.</v>
      </c>
      <c r="B67" s="110"/>
      <c r="C67" s="3"/>
      <c r="D67" s="3"/>
      <c r="E67" s="3"/>
    </row>
    <row r="68" spans="1:10" ht="15">
      <c r="A68" s="2"/>
      <c r="B68" s="2"/>
      <c r="C68" s="2"/>
      <c r="D68" s="3"/>
      <c r="E68" s="3"/>
      <c r="F68" s="17">
        <f>F6+F7-F19</f>
        <v>0</v>
      </c>
      <c r="G68" s="17">
        <f>G6+G7-G19</f>
        <v>0</v>
      </c>
      <c r="H68" s="17">
        <f>H6+H7-H19</f>
        <v>0</v>
      </c>
      <c r="I68" s="17">
        <f>I6+I7-I19</f>
        <v>0</v>
      </c>
      <c r="J68" s="17">
        <f>J6+J7-J19</f>
        <v>0</v>
      </c>
    </row>
  </sheetData>
  <sheetProtection/>
  <mergeCells count="70">
    <mergeCell ref="B2:D2"/>
    <mergeCell ref="E2:J2"/>
    <mergeCell ref="A3:B5"/>
    <mergeCell ref="C3:C5"/>
    <mergeCell ref="D3:D5"/>
    <mergeCell ref="E3:E5"/>
    <mergeCell ref="F3:K3"/>
    <mergeCell ref="F4:F5"/>
    <mergeCell ref="G4:K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4"/>
    <mergeCell ref="C23:C24"/>
    <mergeCell ref="D23:D24"/>
    <mergeCell ref="A25:B26"/>
    <mergeCell ref="C25:C26"/>
    <mergeCell ref="D25:D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40"/>
    <mergeCell ref="C37:C40"/>
    <mergeCell ref="D37:D40"/>
    <mergeCell ref="A41:B48"/>
    <mergeCell ref="C41:C48"/>
    <mergeCell ref="D41:D48"/>
    <mergeCell ref="A50:B50"/>
    <mergeCell ref="A51:B51"/>
    <mergeCell ref="A52:B52"/>
    <mergeCell ref="A49:B49"/>
    <mergeCell ref="A63:D63"/>
    <mergeCell ref="G63:H63"/>
    <mergeCell ref="A53:B53"/>
    <mergeCell ref="A54:B54"/>
    <mergeCell ref="A55:B55"/>
    <mergeCell ref="A56:B56"/>
    <mergeCell ref="A58:E58"/>
    <mergeCell ref="A60:D60"/>
    <mergeCell ref="D1:G1"/>
    <mergeCell ref="G64:H64"/>
    <mergeCell ref="A65:D65"/>
    <mergeCell ref="G65:H65"/>
    <mergeCell ref="G66:H66"/>
    <mergeCell ref="A67:B67"/>
    <mergeCell ref="G60:H60"/>
    <mergeCell ref="A61:B61"/>
    <mergeCell ref="G61:H61"/>
    <mergeCell ref="G62:H62"/>
  </mergeCells>
  <printOptions/>
  <pageMargins left="0.39" right="0.1968503937007874" top="0.42" bottom="0.37" header="0.31496062992125984" footer="0.6"/>
  <pageSetup fitToHeight="2" fitToWidth="1" horizontalDpi="600" verticalDpi="600" orientation="portrait" paperSize="9" scale="66" r:id="rId1"/>
  <rowBreaks count="1" manualBreakCount="1">
    <brk id="3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="95" zoomScaleSheetLayoutView="95" zoomScalePageLayoutView="0" workbookViewId="0" topLeftCell="A1">
      <pane xSplit="4" ySplit="5" topLeftCell="E4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11" sqref="I11"/>
    </sheetView>
  </sheetViews>
  <sheetFormatPr defaultColWidth="9.00390625" defaultRowHeight="12.75"/>
  <cols>
    <col min="1" max="1" width="8.875" style="0" customWidth="1"/>
    <col min="2" max="2" width="29.375" style="0" customWidth="1"/>
    <col min="3" max="3" width="6.00390625" style="0" customWidth="1"/>
    <col min="4" max="4" width="8.00390625" style="0" customWidth="1"/>
    <col min="5" max="5" width="7.75390625" style="0" customWidth="1"/>
    <col min="6" max="6" width="14.75390625" style="0" customWidth="1"/>
    <col min="7" max="7" width="16.00390625" style="0" customWidth="1"/>
    <col min="8" max="8" width="18.625" style="0" customWidth="1"/>
    <col min="9" max="9" width="14.625" style="0" customWidth="1"/>
    <col min="10" max="10" width="15.125" style="0" customWidth="1"/>
    <col min="11" max="11" width="14.625" style="0" customWidth="1"/>
    <col min="12" max="12" width="14.125" style="0" customWidth="1"/>
    <col min="13" max="13" width="12.75390625" style="0" customWidth="1"/>
    <col min="14" max="14" width="10.875" style="0" bestFit="1" customWidth="1"/>
  </cols>
  <sheetData>
    <row r="1" spans="1:10" ht="18.75" customHeight="1">
      <c r="A1" s="33"/>
      <c r="B1" s="33"/>
      <c r="C1" s="33"/>
      <c r="D1" s="114" t="s">
        <v>107</v>
      </c>
      <c r="E1" s="114"/>
      <c r="F1" s="114"/>
      <c r="G1" s="114"/>
      <c r="H1" s="67" t="s">
        <v>173</v>
      </c>
      <c r="I1" s="33"/>
      <c r="J1" s="33"/>
    </row>
    <row r="2" spans="1:10" ht="14.25" customHeight="1">
      <c r="A2" s="19"/>
      <c r="B2" s="131" t="s">
        <v>104</v>
      </c>
      <c r="C2" s="131"/>
      <c r="D2" s="131"/>
      <c r="E2" s="131" t="s">
        <v>103</v>
      </c>
      <c r="F2" s="131"/>
      <c r="G2" s="131"/>
      <c r="H2" s="131"/>
      <c r="I2" s="131"/>
      <c r="J2" s="131"/>
    </row>
    <row r="3" spans="1:12" ht="19.5" customHeight="1">
      <c r="A3" s="163" t="s">
        <v>0</v>
      </c>
      <c r="B3" s="164"/>
      <c r="C3" s="121" t="s">
        <v>22</v>
      </c>
      <c r="D3" s="121" t="s">
        <v>23</v>
      </c>
      <c r="E3" s="121" t="s">
        <v>41</v>
      </c>
      <c r="F3" s="124" t="s">
        <v>24</v>
      </c>
      <c r="G3" s="124"/>
      <c r="H3" s="124"/>
      <c r="I3" s="124"/>
      <c r="J3" s="124"/>
      <c r="K3" s="124"/>
      <c r="L3" s="29"/>
    </row>
    <row r="4" spans="1:12" ht="11.25" customHeight="1">
      <c r="A4" s="165"/>
      <c r="B4" s="166"/>
      <c r="C4" s="122"/>
      <c r="D4" s="122"/>
      <c r="E4" s="122"/>
      <c r="F4" s="124" t="s">
        <v>165</v>
      </c>
      <c r="G4" s="124" t="s">
        <v>2</v>
      </c>
      <c r="H4" s="124"/>
      <c r="I4" s="124"/>
      <c r="J4" s="124"/>
      <c r="K4" s="124"/>
      <c r="L4" s="29"/>
    </row>
    <row r="5" spans="1:12" ht="117.75" customHeight="1">
      <c r="A5" s="167"/>
      <c r="B5" s="168"/>
      <c r="C5" s="123"/>
      <c r="D5" s="123"/>
      <c r="E5" s="123"/>
      <c r="F5" s="124"/>
      <c r="G5" s="24" t="s">
        <v>102</v>
      </c>
      <c r="H5" s="24" t="s">
        <v>25</v>
      </c>
      <c r="I5" s="24" t="s">
        <v>27</v>
      </c>
      <c r="J5" s="24" t="s">
        <v>28</v>
      </c>
      <c r="K5" s="27" t="s">
        <v>36</v>
      </c>
      <c r="L5" s="27" t="s">
        <v>106</v>
      </c>
    </row>
    <row r="6" spans="1:12" ht="29.25" customHeight="1">
      <c r="A6" s="148" t="s">
        <v>42</v>
      </c>
      <c r="B6" s="149"/>
      <c r="C6" s="34" t="s">
        <v>43</v>
      </c>
      <c r="D6" s="8" t="s">
        <v>12</v>
      </c>
      <c r="E6" s="11" t="s">
        <v>12</v>
      </c>
      <c r="F6" s="57">
        <f>G6+H6+I6+J6+K6</f>
        <v>0</v>
      </c>
      <c r="G6" s="53"/>
      <c r="H6" s="53"/>
      <c r="I6" s="54"/>
      <c r="J6" s="53"/>
      <c r="K6" s="55"/>
      <c r="L6" s="55"/>
    </row>
    <row r="7" spans="1:15" ht="20.25" customHeight="1">
      <c r="A7" s="150" t="s">
        <v>33</v>
      </c>
      <c r="B7" s="151"/>
      <c r="C7" s="35" t="s">
        <v>44</v>
      </c>
      <c r="D7" s="8"/>
      <c r="E7" s="8"/>
      <c r="F7" s="57">
        <f>G7+H7+I7+J7+K7</f>
        <v>12898332</v>
      </c>
      <c r="G7" s="57">
        <f>G11</f>
        <v>3302532</v>
      </c>
      <c r="H7" s="57">
        <f>H11</f>
        <v>5595800</v>
      </c>
      <c r="I7" s="57">
        <f>I16</f>
        <v>0</v>
      </c>
      <c r="J7" s="57">
        <f>J8+J9+J13+J14+J50</f>
        <v>4000000</v>
      </c>
      <c r="K7" s="59">
        <f>K15</f>
        <v>0</v>
      </c>
      <c r="L7" s="59">
        <f>L8+L9+L11+L13+L14+L15+L16</f>
        <v>0</v>
      </c>
      <c r="M7" s="20">
        <f>F6+F7-F19</f>
        <v>0</v>
      </c>
      <c r="N7" s="20">
        <f>G6+G7-G19</f>
        <v>0</v>
      </c>
      <c r="O7" s="20">
        <f>H6+H7-H19</f>
        <v>0</v>
      </c>
    </row>
    <row r="8" spans="1:12" ht="18" customHeight="1">
      <c r="A8" s="148" t="s">
        <v>29</v>
      </c>
      <c r="B8" s="149"/>
      <c r="C8" s="34" t="s">
        <v>45</v>
      </c>
      <c r="D8" s="8">
        <v>120</v>
      </c>
      <c r="E8" s="8"/>
      <c r="F8" s="57">
        <f>J8</f>
        <v>0</v>
      </c>
      <c r="G8" s="8" t="s">
        <v>12</v>
      </c>
      <c r="H8" s="8" t="s">
        <v>12</v>
      </c>
      <c r="I8" s="8" t="s">
        <v>12</v>
      </c>
      <c r="J8" s="54"/>
      <c r="K8" s="8" t="s">
        <v>12</v>
      </c>
      <c r="L8" s="54"/>
    </row>
    <row r="9" spans="1:12" ht="30" customHeight="1">
      <c r="A9" s="133" t="s">
        <v>49</v>
      </c>
      <c r="B9" s="133"/>
      <c r="C9" s="23" t="s">
        <v>46</v>
      </c>
      <c r="D9" s="8">
        <v>130</v>
      </c>
      <c r="E9" s="11">
        <v>131</v>
      </c>
      <c r="F9" s="58">
        <f>J9</f>
        <v>4000000</v>
      </c>
      <c r="G9" s="41" t="s">
        <v>12</v>
      </c>
      <c r="H9" s="41" t="s">
        <v>12</v>
      </c>
      <c r="I9" s="8" t="s">
        <v>12</v>
      </c>
      <c r="J9" s="54">
        <v>4000000</v>
      </c>
      <c r="K9" s="42" t="s">
        <v>12</v>
      </c>
      <c r="L9" s="66"/>
    </row>
    <row r="10" spans="1:12" ht="15" customHeight="1">
      <c r="A10" s="152" t="s">
        <v>3</v>
      </c>
      <c r="B10" s="153"/>
      <c r="C10" s="23" t="s">
        <v>48</v>
      </c>
      <c r="D10" s="8"/>
      <c r="E10" s="8"/>
      <c r="F10" s="58"/>
      <c r="G10" s="63"/>
      <c r="H10" s="63"/>
      <c r="I10" s="8"/>
      <c r="J10" s="8"/>
      <c r="K10" s="42"/>
      <c r="L10" s="66"/>
    </row>
    <row r="11" spans="1:12" ht="63.75" customHeight="1">
      <c r="A11" s="133" t="s">
        <v>50</v>
      </c>
      <c r="B11" s="133"/>
      <c r="C11" s="23" t="s">
        <v>48</v>
      </c>
      <c r="D11" s="8">
        <v>130</v>
      </c>
      <c r="E11" s="11">
        <v>131</v>
      </c>
      <c r="F11" s="58">
        <f>G11+H11</f>
        <v>8898332</v>
      </c>
      <c r="G11" s="56">
        <v>3302532</v>
      </c>
      <c r="H11" s="56">
        <v>5595800</v>
      </c>
      <c r="I11" s="8" t="s">
        <v>12</v>
      </c>
      <c r="J11" s="8" t="s">
        <v>12</v>
      </c>
      <c r="K11" s="42" t="s">
        <v>12</v>
      </c>
      <c r="L11" s="66"/>
    </row>
    <row r="12" spans="1:13" ht="30" customHeight="1">
      <c r="A12" s="133" t="s">
        <v>30</v>
      </c>
      <c r="B12" s="133"/>
      <c r="C12" s="23" t="s">
        <v>47</v>
      </c>
      <c r="D12" s="8">
        <v>140</v>
      </c>
      <c r="E12" s="8"/>
      <c r="F12" s="47" t="s">
        <v>12</v>
      </c>
      <c r="G12" s="8" t="s">
        <v>12</v>
      </c>
      <c r="H12" s="8" t="s">
        <v>12</v>
      </c>
      <c r="I12" s="8" t="s">
        <v>12</v>
      </c>
      <c r="J12" s="8" t="s">
        <v>12</v>
      </c>
      <c r="K12" s="8" t="s">
        <v>12</v>
      </c>
      <c r="L12" s="54"/>
      <c r="M12" s="44"/>
    </row>
    <row r="13" spans="1:12" ht="18.75" customHeight="1">
      <c r="A13" s="133" t="s">
        <v>51</v>
      </c>
      <c r="B13" s="133"/>
      <c r="C13" s="23" t="s">
        <v>52</v>
      </c>
      <c r="D13" s="8">
        <v>150</v>
      </c>
      <c r="E13" s="11">
        <v>155</v>
      </c>
      <c r="F13" s="47" t="s">
        <v>12</v>
      </c>
      <c r="G13" s="8" t="s">
        <v>12</v>
      </c>
      <c r="H13" s="8" t="s">
        <v>12</v>
      </c>
      <c r="I13" s="8" t="s">
        <v>12</v>
      </c>
      <c r="J13" s="54"/>
      <c r="K13" s="8" t="s">
        <v>12</v>
      </c>
      <c r="L13" s="54"/>
    </row>
    <row r="14" spans="1:12" ht="20.25" customHeight="1">
      <c r="A14" s="160" t="s">
        <v>31</v>
      </c>
      <c r="B14" s="161"/>
      <c r="C14" s="36" t="s">
        <v>53</v>
      </c>
      <c r="D14" s="16">
        <v>180</v>
      </c>
      <c r="E14" s="16"/>
      <c r="F14" s="57">
        <f>J14</f>
        <v>0</v>
      </c>
      <c r="G14" s="43" t="s">
        <v>12</v>
      </c>
      <c r="H14" s="43" t="s">
        <v>12</v>
      </c>
      <c r="I14" s="8" t="s">
        <v>12</v>
      </c>
      <c r="J14" s="54"/>
      <c r="K14" s="42" t="s">
        <v>12</v>
      </c>
      <c r="L14" s="66"/>
    </row>
    <row r="15" spans="1:12" ht="21.75" customHeight="1">
      <c r="A15" s="148" t="s">
        <v>56</v>
      </c>
      <c r="B15" s="149"/>
      <c r="C15" s="34" t="s">
        <v>54</v>
      </c>
      <c r="D15" s="16">
        <v>180</v>
      </c>
      <c r="E15" s="45">
        <v>152</v>
      </c>
      <c r="F15" s="64">
        <f>K15</f>
        <v>0</v>
      </c>
      <c r="G15" s="8" t="s">
        <v>12</v>
      </c>
      <c r="H15" s="8" t="s">
        <v>12</v>
      </c>
      <c r="I15" s="8" t="s">
        <v>12</v>
      </c>
      <c r="J15" s="8" t="s">
        <v>12</v>
      </c>
      <c r="K15" s="54"/>
      <c r="L15" s="54"/>
    </row>
    <row r="16" spans="1:12" ht="29.25" customHeight="1">
      <c r="A16" s="152" t="s">
        <v>27</v>
      </c>
      <c r="B16" s="153"/>
      <c r="C16" s="34" t="s">
        <v>57</v>
      </c>
      <c r="D16" s="16">
        <v>180</v>
      </c>
      <c r="E16" s="16"/>
      <c r="F16" s="64">
        <f>I16</f>
        <v>0</v>
      </c>
      <c r="G16" s="8" t="s">
        <v>12</v>
      </c>
      <c r="H16" s="8" t="s">
        <v>12</v>
      </c>
      <c r="I16" s="54"/>
      <c r="J16" s="8" t="s">
        <v>12</v>
      </c>
      <c r="K16" s="8" t="s">
        <v>12</v>
      </c>
      <c r="L16" s="54"/>
    </row>
    <row r="17" spans="1:12" ht="14.25" customHeight="1">
      <c r="A17" s="152" t="s">
        <v>32</v>
      </c>
      <c r="B17" s="153"/>
      <c r="C17" s="34" t="s">
        <v>55</v>
      </c>
      <c r="D17" s="16"/>
      <c r="E17" s="16"/>
      <c r="F17" s="50" t="s">
        <v>12</v>
      </c>
      <c r="G17" s="8" t="s">
        <v>12</v>
      </c>
      <c r="H17" s="8" t="s">
        <v>12</v>
      </c>
      <c r="I17" s="8" t="s">
        <v>12</v>
      </c>
      <c r="J17" s="8" t="s">
        <v>12</v>
      </c>
      <c r="K17" s="8" t="s">
        <v>12</v>
      </c>
      <c r="L17" s="54"/>
    </row>
    <row r="18" spans="1:12" ht="29.25" customHeight="1">
      <c r="A18" s="133" t="s">
        <v>58</v>
      </c>
      <c r="B18" s="133"/>
      <c r="C18" s="23" t="s">
        <v>60</v>
      </c>
      <c r="D18" s="8" t="s">
        <v>12</v>
      </c>
      <c r="E18" s="8"/>
      <c r="F18" s="57">
        <f aca="true" t="shared" si="0" ref="F18:K18">F6+F7-F19</f>
        <v>0</v>
      </c>
      <c r="G18" s="53">
        <f t="shared" si="0"/>
        <v>0</v>
      </c>
      <c r="H18" s="53">
        <f t="shared" si="0"/>
        <v>0</v>
      </c>
      <c r="I18" s="53">
        <f t="shared" si="0"/>
        <v>0</v>
      </c>
      <c r="J18" s="53">
        <f t="shared" si="0"/>
        <v>0</v>
      </c>
      <c r="K18" s="53">
        <f t="shared" si="0"/>
        <v>0</v>
      </c>
      <c r="L18" s="53"/>
    </row>
    <row r="19" spans="1:12" ht="14.25">
      <c r="A19" s="162" t="s">
        <v>4</v>
      </c>
      <c r="B19" s="162"/>
      <c r="C19" s="37" t="s">
        <v>59</v>
      </c>
      <c r="D19" s="11" t="s">
        <v>12</v>
      </c>
      <c r="E19" s="11"/>
      <c r="F19" s="57">
        <f>G19+H19+I19+J19+K19</f>
        <v>12898332</v>
      </c>
      <c r="G19" s="57">
        <f>G21+G30+G34+G36+G28+G55</f>
        <v>3302532</v>
      </c>
      <c r="H19" s="57">
        <f>H21+H36+H28+H55</f>
        <v>5595800</v>
      </c>
      <c r="I19" s="57">
        <f>I36+I55</f>
        <v>0</v>
      </c>
      <c r="J19" s="57">
        <f>J21+J30+J34+J36+J37+J28+J55</f>
        <v>4000000</v>
      </c>
      <c r="K19" s="57">
        <f>K21+K34+K36+K28+K29+K55</f>
        <v>0</v>
      </c>
      <c r="L19" s="57">
        <f>L36</f>
        <v>0</v>
      </c>
    </row>
    <row r="20" spans="1:12" ht="15">
      <c r="A20" s="133" t="s">
        <v>3</v>
      </c>
      <c r="B20" s="133"/>
      <c r="C20" s="23"/>
      <c r="D20" s="11"/>
      <c r="E20" s="11"/>
      <c r="F20" s="57"/>
      <c r="G20" s="53"/>
      <c r="H20" s="53"/>
      <c r="I20" s="53"/>
      <c r="J20" s="53"/>
      <c r="K20" s="55"/>
      <c r="L20" s="55"/>
    </row>
    <row r="21" spans="1:12" ht="17.25" customHeight="1">
      <c r="A21" s="147" t="s">
        <v>61</v>
      </c>
      <c r="B21" s="147"/>
      <c r="C21" s="38" t="s">
        <v>62</v>
      </c>
      <c r="D21" s="11" t="s">
        <v>12</v>
      </c>
      <c r="E21" s="11">
        <v>210</v>
      </c>
      <c r="F21" s="57">
        <f>G21+H21+J21+K21</f>
        <v>5645000</v>
      </c>
      <c r="G21" s="57">
        <f>G23+G24+G25+G26+G27</f>
        <v>0</v>
      </c>
      <c r="H21" s="57">
        <f>H23+H24+H25+H26+H27</f>
        <v>5545000</v>
      </c>
      <c r="I21" s="68" t="s">
        <v>12</v>
      </c>
      <c r="J21" s="57">
        <f>J23+J24+J25+J26+J27</f>
        <v>100000</v>
      </c>
      <c r="K21" s="57">
        <f>K23+K24+K25+K26+K27</f>
        <v>0</v>
      </c>
      <c r="L21" s="47" t="s">
        <v>12</v>
      </c>
    </row>
    <row r="22" spans="1:12" ht="16.5" customHeight="1">
      <c r="A22" s="146" t="s">
        <v>1</v>
      </c>
      <c r="B22" s="146"/>
      <c r="C22" s="39"/>
      <c r="D22" s="11"/>
      <c r="E22" s="11"/>
      <c r="F22" s="57"/>
      <c r="G22" s="53"/>
      <c r="H22" s="53"/>
      <c r="I22" s="53"/>
      <c r="J22" s="53"/>
      <c r="K22" s="55"/>
      <c r="L22" s="28"/>
    </row>
    <row r="23" spans="1:12" ht="17.25" customHeight="1">
      <c r="A23" s="134" t="s">
        <v>63</v>
      </c>
      <c r="B23" s="135"/>
      <c r="C23" s="125" t="s">
        <v>65</v>
      </c>
      <c r="D23" s="128">
        <v>111</v>
      </c>
      <c r="E23" s="11">
        <v>211</v>
      </c>
      <c r="F23" s="57">
        <f aca="true" t="shared" si="1" ref="F23:F28">G23+H23+J23+K23</f>
        <v>4306800</v>
      </c>
      <c r="G23" s="53"/>
      <c r="H23" s="53">
        <v>4256800</v>
      </c>
      <c r="I23" s="54" t="s">
        <v>12</v>
      </c>
      <c r="J23" s="53">
        <v>50000</v>
      </c>
      <c r="K23" s="55"/>
      <c r="L23" s="42" t="s">
        <v>12</v>
      </c>
    </row>
    <row r="24" spans="1:12" ht="17.25" customHeight="1">
      <c r="A24" s="136"/>
      <c r="B24" s="137"/>
      <c r="C24" s="127"/>
      <c r="D24" s="130"/>
      <c r="E24" s="11">
        <v>266</v>
      </c>
      <c r="F24" s="57">
        <f t="shared" si="1"/>
        <v>0</v>
      </c>
      <c r="G24" s="53"/>
      <c r="H24" s="53"/>
      <c r="I24" s="54" t="s">
        <v>12</v>
      </c>
      <c r="J24" s="53"/>
      <c r="K24" s="55"/>
      <c r="L24" s="42" t="s">
        <v>12</v>
      </c>
    </row>
    <row r="25" spans="1:12" ht="17.25" customHeight="1">
      <c r="A25" s="134" t="s">
        <v>64</v>
      </c>
      <c r="B25" s="135"/>
      <c r="C25" s="138" t="s">
        <v>66</v>
      </c>
      <c r="D25" s="128">
        <v>112</v>
      </c>
      <c r="E25" s="11">
        <v>212</v>
      </c>
      <c r="F25" s="57">
        <f t="shared" si="1"/>
        <v>0</v>
      </c>
      <c r="G25" s="53"/>
      <c r="H25" s="53"/>
      <c r="I25" s="54" t="s">
        <v>12</v>
      </c>
      <c r="J25" s="53"/>
      <c r="K25" s="55"/>
      <c r="L25" s="42" t="s">
        <v>12</v>
      </c>
    </row>
    <row r="26" spans="1:12" ht="17.25" customHeight="1">
      <c r="A26" s="136"/>
      <c r="B26" s="137"/>
      <c r="C26" s="139"/>
      <c r="D26" s="130"/>
      <c r="E26" s="11">
        <v>266</v>
      </c>
      <c r="F26" s="57">
        <f t="shared" si="1"/>
        <v>0</v>
      </c>
      <c r="G26" s="53"/>
      <c r="H26" s="53"/>
      <c r="I26" s="54" t="s">
        <v>12</v>
      </c>
      <c r="J26" s="53"/>
      <c r="K26" s="55"/>
      <c r="L26" s="42" t="s">
        <v>12</v>
      </c>
    </row>
    <row r="27" spans="1:12" ht="47.25" customHeight="1">
      <c r="A27" s="133" t="s">
        <v>68</v>
      </c>
      <c r="B27" s="133"/>
      <c r="C27" s="23" t="s">
        <v>67</v>
      </c>
      <c r="D27" s="11">
        <v>119</v>
      </c>
      <c r="E27" s="11">
        <v>213</v>
      </c>
      <c r="F27" s="57">
        <f t="shared" si="1"/>
        <v>1338200</v>
      </c>
      <c r="G27" s="53"/>
      <c r="H27" s="53">
        <v>1288200</v>
      </c>
      <c r="I27" s="54" t="s">
        <v>12</v>
      </c>
      <c r="J27" s="53">
        <v>50000</v>
      </c>
      <c r="K27" s="55"/>
      <c r="L27" s="42" t="s">
        <v>12</v>
      </c>
    </row>
    <row r="28" spans="1:12" ht="29.25" customHeight="1">
      <c r="A28" s="133" t="s">
        <v>34</v>
      </c>
      <c r="B28" s="133"/>
      <c r="C28" s="23" t="s">
        <v>69</v>
      </c>
      <c r="D28" s="11">
        <v>300</v>
      </c>
      <c r="E28" s="11"/>
      <c r="F28" s="57">
        <f t="shared" si="1"/>
        <v>0</v>
      </c>
      <c r="G28" s="53"/>
      <c r="H28" s="53"/>
      <c r="I28" s="54" t="s">
        <v>12</v>
      </c>
      <c r="J28" s="53"/>
      <c r="K28" s="55"/>
      <c r="L28" s="42" t="s">
        <v>12</v>
      </c>
    </row>
    <row r="29" spans="1:12" ht="75" customHeight="1">
      <c r="A29" s="156" t="s">
        <v>70</v>
      </c>
      <c r="B29" s="157"/>
      <c r="C29" s="23" t="s">
        <v>71</v>
      </c>
      <c r="D29" s="11">
        <v>350</v>
      </c>
      <c r="E29" s="11">
        <v>296</v>
      </c>
      <c r="F29" s="57">
        <f>K29</f>
        <v>0</v>
      </c>
      <c r="G29" s="43" t="s">
        <v>12</v>
      </c>
      <c r="H29" s="43" t="s">
        <v>12</v>
      </c>
      <c r="I29" s="43" t="s">
        <v>12</v>
      </c>
      <c r="J29" s="43" t="s">
        <v>12</v>
      </c>
      <c r="K29" s="55"/>
      <c r="L29" s="42" t="s">
        <v>12</v>
      </c>
    </row>
    <row r="30" spans="1:12" ht="15">
      <c r="A30" s="146" t="s">
        <v>74</v>
      </c>
      <c r="B30" s="146"/>
      <c r="C30" s="39" t="s">
        <v>75</v>
      </c>
      <c r="D30" s="11">
        <v>850</v>
      </c>
      <c r="E30" s="11">
        <v>290</v>
      </c>
      <c r="F30" s="57">
        <f>G30+J30</f>
        <v>488300</v>
      </c>
      <c r="G30" s="57">
        <f>G31+G32+G33</f>
        <v>488300</v>
      </c>
      <c r="H30" s="43" t="s">
        <v>12</v>
      </c>
      <c r="I30" s="43" t="s">
        <v>12</v>
      </c>
      <c r="J30" s="57">
        <f>J32+J33</f>
        <v>0</v>
      </c>
      <c r="K30" s="43" t="s">
        <v>12</v>
      </c>
      <c r="L30" s="42" t="s">
        <v>12</v>
      </c>
    </row>
    <row r="31" spans="1:12" ht="30" customHeight="1">
      <c r="A31" s="152" t="s">
        <v>72</v>
      </c>
      <c r="B31" s="153"/>
      <c r="C31" s="23" t="s">
        <v>73</v>
      </c>
      <c r="D31" s="11">
        <v>851</v>
      </c>
      <c r="E31" s="11">
        <v>291</v>
      </c>
      <c r="F31" s="57">
        <f>G31</f>
        <v>488300</v>
      </c>
      <c r="G31" s="60">
        <v>488300</v>
      </c>
      <c r="H31" s="48" t="s">
        <v>12</v>
      </c>
      <c r="I31" s="48" t="s">
        <v>12</v>
      </c>
      <c r="J31" s="65" t="s">
        <v>12</v>
      </c>
      <c r="K31" s="48" t="s">
        <v>12</v>
      </c>
      <c r="L31" s="42" t="s">
        <v>12</v>
      </c>
    </row>
    <row r="32" spans="1:12" ht="38.25" customHeight="1">
      <c r="A32" s="156" t="s">
        <v>77</v>
      </c>
      <c r="B32" s="157"/>
      <c r="C32" s="23" t="s">
        <v>76</v>
      </c>
      <c r="D32" s="11">
        <v>852</v>
      </c>
      <c r="E32" s="11">
        <v>291</v>
      </c>
      <c r="F32" s="57">
        <f>G32+J32</f>
        <v>0</v>
      </c>
      <c r="G32" s="60"/>
      <c r="H32" s="48" t="s">
        <v>12</v>
      </c>
      <c r="I32" s="48" t="s">
        <v>12</v>
      </c>
      <c r="J32" s="60"/>
      <c r="K32" s="49" t="s">
        <v>12</v>
      </c>
      <c r="L32" s="42" t="s">
        <v>12</v>
      </c>
    </row>
    <row r="33" spans="1:12" ht="16.5" customHeight="1">
      <c r="A33" s="152" t="s">
        <v>78</v>
      </c>
      <c r="B33" s="153"/>
      <c r="C33" s="23" t="s">
        <v>79</v>
      </c>
      <c r="D33" s="11">
        <v>853</v>
      </c>
      <c r="E33" s="11">
        <v>292</v>
      </c>
      <c r="F33" s="57">
        <f>G33+J33</f>
        <v>0</v>
      </c>
      <c r="G33" s="60"/>
      <c r="H33" s="48" t="s">
        <v>12</v>
      </c>
      <c r="I33" s="48" t="s">
        <v>12</v>
      </c>
      <c r="J33" s="60"/>
      <c r="K33" s="49" t="s">
        <v>12</v>
      </c>
      <c r="L33" s="42" t="s">
        <v>12</v>
      </c>
    </row>
    <row r="34" spans="1:12" ht="31.5" customHeight="1">
      <c r="A34" s="152" t="s">
        <v>81</v>
      </c>
      <c r="B34" s="153"/>
      <c r="C34" s="23" t="s">
        <v>80</v>
      </c>
      <c r="D34" s="11" t="s">
        <v>12</v>
      </c>
      <c r="E34" s="11"/>
      <c r="F34" s="57">
        <f>G34+J34+K34</f>
        <v>0</v>
      </c>
      <c r="G34" s="61">
        <f>G35</f>
        <v>0</v>
      </c>
      <c r="H34" s="69" t="str">
        <f>H35</f>
        <v>Х</v>
      </c>
      <c r="I34" s="69" t="str">
        <f>I35</f>
        <v>Х</v>
      </c>
      <c r="J34" s="61">
        <f>J35</f>
        <v>0</v>
      </c>
      <c r="K34" s="61">
        <f>K35</f>
        <v>0</v>
      </c>
      <c r="L34" s="42" t="s">
        <v>12</v>
      </c>
    </row>
    <row r="35" spans="1:12" ht="50.25" customHeight="1">
      <c r="A35" s="156" t="s">
        <v>83</v>
      </c>
      <c r="B35" s="157"/>
      <c r="C35" s="23" t="s">
        <v>82</v>
      </c>
      <c r="D35" s="11">
        <v>831</v>
      </c>
      <c r="E35" s="11">
        <v>297</v>
      </c>
      <c r="F35" s="57">
        <f>G35+J35+K35</f>
        <v>0</v>
      </c>
      <c r="G35" s="60"/>
      <c r="H35" s="65" t="s">
        <v>12</v>
      </c>
      <c r="I35" s="65" t="s">
        <v>12</v>
      </c>
      <c r="J35" s="60"/>
      <c r="K35" s="62"/>
      <c r="L35" s="42" t="s">
        <v>12</v>
      </c>
    </row>
    <row r="36" spans="1:12" ht="17.25" customHeight="1">
      <c r="A36" s="156" t="s">
        <v>35</v>
      </c>
      <c r="B36" s="157"/>
      <c r="C36" s="23" t="s">
        <v>84</v>
      </c>
      <c r="D36" s="11" t="s">
        <v>12</v>
      </c>
      <c r="E36" s="11"/>
      <c r="F36" s="57">
        <f>G36+I36+J36+K36+H36</f>
        <v>6765032</v>
      </c>
      <c r="G36" s="57">
        <f>G37+G38+G39+G41+G40++G42+G43+G44+G45+G46+G47+G48+G49</f>
        <v>2814232</v>
      </c>
      <c r="H36" s="68">
        <f>H41+H42+H43+H44+H45+H46+H47+H48</f>
        <v>50800</v>
      </c>
      <c r="I36" s="57">
        <f>I37+I38+I39+I41+I40++I42+I43+I44+I45+I46+I47+I48</f>
        <v>0</v>
      </c>
      <c r="J36" s="57">
        <f>J37+J38+J39+J41+J40++J42+J43+J44+J45+J46+J47+J48</f>
        <v>3900000</v>
      </c>
      <c r="K36" s="57">
        <f>K37+K38+K39+K41+K40++K42+K43+K44+K45+K46+K47+K48</f>
        <v>0</v>
      </c>
      <c r="L36" s="57">
        <f>L37+L38+L39+L41+L40++L42+L43+L44+L45+L46+L47+L48</f>
        <v>0</v>
      </c>
    </row>
    <row r="37" spans="1:12" ht="17.25" customHeight="1">
      <c r="A37" s="140" t="s">
        <v>85</v>
      </c>
      <c r="B37" s="141"/>
      <c r="C37" s="125" t="s">
        <v>86</v>
      </c>
      <c r="D37" s="128">
        <v>243</v>
      </c>
      <c r="E37" s="11">
        <v>225</v>
      </c>
      <c r="F37" s="57">
        <f>G37+I37+J37+K37</f>
        <v>0</v>
      </c>
      <c r="G37" s="53"/>
      <c r="H37" s="54" t="s">
        <v>12</v>
      </c>
      <c r="I37" s="53"/>
      <c r="J37" s="53"/>
      <c r="K37" s="55"/>
      <c r="L37" s="55"/>
    </row>
    <row r="38" spans="1:12" ht="16.5" customHeight="1">
      <c r="A38" s="142"/>
      <c r="B38" s="143"/>
      <c r="C38" s="126"/>
      <c r="D38" s="129"/>
      <c r="E38" s="11">
        <v>226</v>
      </c>
      <c r="F38" s="57">
        <f>G38+I38+J38+K38</f>
        <v>0</v>
      </c>
      <c r="G38" s="53"/>
      <c r="H38" s="54" t="s">
        <v>12</v>
      </c>
      <c r="I38" s="53"/>
      <c r="J38" s="53"/>
      <c r="K38" s="55"/>
      <c r="L38" s="55"/>
    </row>
    <row r="39" spans="1:12" ht="16.5" customHeight="1">
      <c r="A39" s="142"/>
      <c r="B39" s="143"/>
      <c r="C39" s="126"/>
      <c r="D39" s="129"/>
      <c r="E39" s="11">
        <v>310</v>
      </c>
      <c r="F39" s="57">
        <f>G39+I39+J39+K39</f>
        <v>0</v>
      </c>
      <c r="G39" s="53"/>
      <c r="H39" s="54" t="s">
        <v>12</v>
      </c>
      <c r="I39" s="53"/>
      <c r="J39" s="53"/>
      <c r="K39" s="55"/>
      <c r="L39" s="55"/>
    </row>
    <row r="40" spans="1:12" ht="16.5" customHeight="1">
      <c r="A40" s="144"/>
      <c r="B40" s="145"/>
      <c r="C40" s="127"/>
      <c r="D40" s="130"/>
      <c r="E40" s="11">
        <v>340</v>
      </c>
      <c r="F40" s="57">
        <f>G40+I40+J40+K40</f>
        <v>0</v>
      </c>
      <c r="G40" s="53"/>
      <c r="H40" s="54" t="s">
        <v>12</v>
      </c>
      <c r="I40" s="53"/>
      <c r="J40" s="53"/>
      <c r="K40" s="55"/>
      <c r="L40" s="55"/>
    </row>
    <row r="41" spans="1:12" ht="17.25" customHeight="1">
      <c r="A41" s="134" t="s">
        <v>88</v>
      </c>
      <c r="B41" s="135"/>
      <c r="C41" s="125" t="s">
        <v>87</v>
      </c>
      <c r="D41" s="128">
        <v>244</v>
      </c>
      <c r="E41" s="11">
        <v>221</v>
      </c>
      <c r="F41" s="57">
        <f>G41+I41+J41+K41+H41</f>
        <v>90000</v>
      </c>
      <c r="G41" s="53">
        <v>40000</v>
      </c>
      <c r="H41" s="54"/>
      <c r="I41" s="53"/>
      <c r="J41" s="53">
        <v>50000</v>
      </c>
      <c r="K41" s="55"/>
      <c r="L41" s="55"/>
    </row>
    <row r="42" spans="1:12" ht="17.25" customHeight="1">
      <c r="A42" s="158"/>
      <c r="B42" s="159"/>
      <c r="C42" s="126"/>
      <c r="D42" s="129"/>
      <c r="E42" s="11">
        <v>222</v>
      </c>
      <c r="F42" s="57">
        <f aca="true" t="shared" si="2" ref="F42:F48">G42+I42+J42+K42+H42</f>
        <v>0</v>
      </c>
      <c r="G42" s="53"/>
      <c r="H42" s="54"/>
      <c r="I42" s="53"/>
      <c r="J42" s="53"/>
      <c r="K42" s="55"/>
      <c r="L42" s="55"/>
    </row>
    <row r="43" spans="1:12" ht="17.25" customHeight="1">
      <c r="A43" s="158"/>
      <c r="B43" s="159"/>
      <c r="C43" s="126"/>
      <c r="D43" s="129"/>
      <c r="E43" s="11">
        <v>223</v>
      </c>
      <c r="F43" s="57">
        <f t="shared" si="2"/>
        <v>123280</v>
      </c>
      <c r="G43" s="53">
        <v>123280</v>
      </c>
      <c r="H43" s="54"/>
      <c r="I43" s="53"/>
      <c r="J43" s="53"/>
      <c r="K43" s="55"/>
      <c r="L43" s="55"/>
    </row>
    <row r="44" spans="1:12" ht="17.25" customHeight="1">
      <c r="A44" s="158"/>
      <c r="B44" s="159"/>
      <c r="C44" s="126"/>
      <c r="D44" s="129"/>
      <c r="E44" s="11">
        <v>225</v>
      </c>
      <c r="F44" s="57">
        <f t="shared" si="2"/>
        <v>276100</v>
      </c>
      <c r="G44" s="53">
        <v>26100</v>
      </c>
      <c r="H44" s="54"/>
      <c r="I44" s="53"/>
      <c r="J44" s="53">
        <v>250000</v>
      </c>
      <c r="K44" s="55"/>
      <c r="L44" s="55"/>
    </row>
    <row r="45" spans="1:12" ht="17.25" customHeight="1">
      <c r="A45" s="158"/>
      <c r="B45" s="159"/>
      <c r="C45" s="126"/>
      <c r="D45" s="129"/>
      <c r="E45" s="11">
        <v>226</v>
      </c>
      <c r="F45" s="57">
        <f t="shared" si="2"/>
        <v>379402</v>
      </c>
      <c r="G45" s="53">
        <v>129402</v>
      </c>
      <c r="H45" s="54"/>
      <c r="I45" s="53"/>
      <c r="J45" s="53">
        <v>250000</v>
      </c>
      <c r="K45" s="55"/>
      <c r="L45" s="55"/>
    </row>
    <row r="46" spans="1:12" ht="17.25" customHeight="1">
      <c r="A46" s="158"/>
      <c r="B46" s="159"/>
      <c r="C46" s="126"/>
      <c r="D46" s="129"/>
      <c r="E46" s="11">
        <v>310</v>
      </c>
      <c r="F46" s="57">
        <f t="shared" si="2"/>
        <v>50000</v>
      </c>
      <c r="G46" s="53"/>
      <c r="H46" s="54"/>
      <c r="I46" s="53"/>
      <c r="J46" s="53">
        <v>50000</v>
      </c>
      <c r="K46" s="55"/>
      <c r="L46" s="55"/>
    </row>
    <row r="47" spans="1:12" ht="17.25" customHeight="1">
      <c r="A47" s="158"/>
      <c r="B47" s="159"/>
      <c r="C47" s="126"/>
      <c r="D47" s="129"/>
      <c r="E47" s="11">
        <v>342</v>
      </c>
      <c r="F47" s="57">
        <f t="shared" si="2"/>
        <v>3794700</v>
      </c>
      <c r="G47" s="53">
        <v>594700</v>
      </c>
      <c r="H47" s="54"/>
      <c r="I47" s="53"/>
      <c r="J47" s="53">
        <v>3200000</v>
      </c>
      <c r="K47" s="55"/>
      <c r="L47" s="55"/>
    </row>
    <row r="48" spans="1:12" ht="17.25" customHeight="1">
      <c r="A48" s="136"/>
      <c r="B48" s="137"/>
      <c r="C48" s="127"/>
      <c r="D48" s="130"/>
      <c r="E48" s="11">
        <v>346</v>
      </c>
      <c r="F48" s="57">
        <f t="shared" si="2"/>
        <v>317300</v>
      </c>
      <c r="G48" s="53">
        <v>166500</v>
      </c>
      <c r="H48" s="54">
        <v>50800</v>
      </c>
      <c r="I48" s="53"/>
      <c r="J48" s="53">
        <v>100000</v>
      </c>
      <c r="K48" s="55"/>
      <c r="L48" s="55"/>
    </row>
    <row r="49" spans="1:12" ht="17.25" customHeight="1">
      <c r="A49" s="112" t="s">
        <v>187</v>
      </c>
      <c r="B49" s="113"/>
      <c r="C49" s="96" t="s">
        <v>188</v>
      </c>
      <c r="D49" s="97">
        <v>247</v>
      </c>
      <c r="E49" s="98">
        <v>223</v>
      </c>
      <c r="F49" s="58">
        <f>G49+I49+J49+K49+H49</f>
        <v>1734250</v>
      </c>
      <c r="G49" s="56">
        <v>1734250</v>
      </c>
      <c r="H49" s="63"/>
      <c r="I49" s="56"/>
      <c r="J49" s="56">
        <v>0</v>
      </c>
      <c r="K49" s="99">
        <v>0</v>
      </c>
      <c r="L49" s="55"/>
    </row>
    <row r="50" spans="1:12" ht="18" customHeight="1">
      <c r="A50" s="133" t="s">
        <v>97</v>
      </c>
      <c r="B50" s="133"/>
      <c r="C50" s="23" t="s">
        <v>89</v>
      </c>
      <c r="D50" s="11" t="s">
        <v>12</v>
      </c>
      <c r="E50" s="11"/>
      <c r="F50" s="57">
        <f>J50</f>
        <v>0</v>
      </c>
      <c r="G50" s="47" t="s">
        <v>12</v>
      </c>
      <c r="H50" s="47" t="s">
        <v>12</v>
      </c>
      <c r="I50" s="47" t="s">
        <v>12</v>
      </c>
      <c r="J50" s="57">
        <f>J52+J53+J54</f>
        <v>0</v>
      </c>
      <c r="K50" s="46" t="s">
        <v>12</v>
      </c>
      <c r="L50" s="46" t="s">
        <v>12</v>
      </c>
    </row>
    <row r="51" spans="1:12" ht="15">
      <c r="A51" s="146" t="s">
        <v>3</v>
      </c>
      <c r="B51" s="146"/>
      <c r="C51" s="39"/>
      <c r="D51" s="11"/>
      <c r="E51" s="11"/>
      <c r="F51" s="57"/>
      <c r="G51" s="18"/>
      <c r="H51" s="18"/>
      <c r="I51" s="18"/>
      <c r="J51" s="53"/>
      <c r="K51" s="28"/>
      <c r="L51" s="28"/>
    </row>
    <row r="52" spans="1:12" ht="14.25" customHeight="1">
      <c r="A52" s="133" t="s">
        <v>98</v>
      </c>
      <c r="B52" s="133"/>
      <c r="C52" s="23" t="s">
        <v>90</v>
      </c>
      <c r="D52" s="11"/>
      <c r="E52" s="11"/>
      <c r="F52" s="57">
        <f>J52</f>
        <v>0</v>
      </c>
      <c r="G52" s="43" t="s">
        <v>12</v>
      </c>
      <c r="H52" s="43" t="s">
        <v>12</v>
      </c>
      <c r="I52" s="43" t="s">
        <v>12</v>
      </c>
      <c r="J52" s="53"/>
      <c r="K52" s="42" t="s">
        <v>12</v>
      </c>
      <c r="L52" s="42" t="s">
        <v>12</v>
      </c>
    </row>
    <row r="53" spans="1:12" ht="15" customHeight="1">
      <c r="A53" s="133" t="s">
        <v>99</v>
      </c>
      <c r="B53" s="133"/>
      <c r="C53" s="23" t="s">
        <v>91</v>
      </c>
      <c r="D53" s="11"/>
      <c r="E53" s="11"/>
      <c r="F53" s="57">
        <f>J53</f>
        <v>0</v>
      </c>
      <c r="G53" s="43" t="s">
        <v>12</v>
      </c>
      <c r="H53" s="43" t="s">
        <v>12</v>
      </c>
      <c r="I53" s="43" t="s">
        <v>12</v>
      </c>
      <c r="J53" s="53"/>
      <c r="K53" s="42" t="s">
        <v>12</v>
      </c>
      <c r="L53" s="42" t="s">
        <v>12</v>
      </c>
    </row>
    <row r="54" spans="1:12" ht="18.75" customHeight="1">
      <c r="A54" s="146" t="s">
        <v>100</v>
      </c>
      <c r="B54" s="146"/>
      <c r="C54" s="23" t="s">
        <v>92</v>
      </c>
      <c r="D54" s="11"/>
      <c r="E54" s="11"/>
      <c r="F54" s="57">
        <f>J54</f>
        <v>0</v>
      </c>
      <c r="G54" s="43" t="s">
        <v>12</v>
      </c>
      <c r="H54" s="43" t="s">
        <v>12</v>
      </c>
      <c r="I54" s="43" t="s">
        <v>12</v>
      </c>
      <c r="J54" s="53"/>
      <c r="K54" s="42" t="s">
        <v>12</v>
      </c>
      <c r="L54" s="42" t="s">
        <v>12</v>
      </c>
    </row>
    <row r="55" spans="1:12" ht="15.75" customHeight="1">
      <c r="A55" s="133" t="s">
        <v>93</v>
      </c>
      <c r="B55" s="133"/>
      <c r="C55" s="23" t="s">
        <v>95</v>
      </c>
      <c r="D55" s="11" t="s">
        <v>12</v>
      </c>
      <c r="E55" s="11"/>
      <c r="F55" s="57">
        <f>G55+H55+I55+J55</f>
        <v>0</v>
      </c>
      <c r="G55" s="57">
        <f>G56</f>
        <v>0</v>
      </c>
      <c r="H55" s="57">
        <f>H56</f>
        <v>0</v>
      </c>
      <c r="I55" s="57">
        <f>I56</f>
        <v>0</v>
      </c>
      <c r="J55" s="57">
        <f>J56</f>
        <v>0</v>
      </c>
      <c r="K55" s="57">
        <f>K56</f>
        <v>0</v>
      </c>
      <c r="L55" s="42" t="s">
        <v>12</v>
      </c>
    </row>
    <row r="56" spans="1:12" ht="45.75" customHeight="1">
      <c r="A56" s="154" t="s">
        <v>94</v>
      </c>
      <c r="B56" s="154"/>
      <c r="C56" s="40" t="s">
        <v>96</v>
      </c>
      <c r="D56" s="11">
        <v>610</v>
      </c>
      <c r="E56" s="11"/>
      <c r="F56" s="57">
        <f>G56+H56+I56+J56</f>
        <v>0</v>
      </c>
      <c r="G56" s="53"/>
      <c r="H56" s="53"/>
      <c r="I56" s="53"/>
      <c r="J56" s="53"/>
      <c r="K56" s="55"/>
      <c r="L56" s="42" t="s">
        <v>12</v>
      </c>
    </row>
    <row r="57" spans="1:5" ht="16.5" customHeight="1">
      <c r="A57" s="7"/>
      <c r="B57" s="7"/>
      <c r="C57" s="7"/>
      <c r="D57" s="1"/>
      <c r="E57" s="1"/>
    </row>
    <row r="58" spans="1:5" ht="15" customHeight="1">
      <c r="A58" s="155" t="s">
        <v>101</v>
      </c>
      <c r="B58" s="155"/>
      <c r="C58" s="155"/>
      <c r="D58" s="155"/>
      <c r="E58" s="155"/>
    </row>
    <row r="59" spans="1:5" ht="17.25" customHeight="1">
      <c r="A59" s="7"/>
      <c r="B59" s="7"/>
      <c r="C59" s="7"/>
      <c r="D59" s="1"/>
      <c r="E59" s="1"/>
    </row>
    <row r="60" spans="1:8" ht="15">
      <c r="A60" s="103" t="s">
        <v>18</v>
      </c>
      <c r="B60" s="103"/>
      <c r="C60" s="103"/>
      <c r="D60" s="103"/>
      <c r="E60" s="4"/>
      <c r="F60" s="10"/>
      <c r="G60" s="109" t="s">
        <v>183</v>
      </c>
      <c r="H60" s="109"/>
    </row>
    <row r="61" spans="1:8" ht="15" customHeight="1">
      <c r="A61" s="103" t="s">
        <v>16</v>
      </c>
      <c r="B61" s="103"/>
      <c r="C61" s="4"/>
      <c r="D61" s="4"/>
      <c r="E61" s="4"/>
      <c r="F61" s="25" t="s">
        <v>7</v>
      </c>
      <c r="G61" s="100" t="s">
        <v>6</v>
      </c>
      <c r="H61" s="100"/>
    </row>
    <row r="62" spans="1:8" ht="15">
      <c r="A62" s="1"/>
      <c r="B62" s="1"/>
      <c r="C62" s="1"/>
      <c r="D62" s="1"/>
      <c r="E62" s="1"/>
      <c r="F62" s="25"/>
      <c r="G62" s="107"/>
      <c r="H62" s="107"/>
    </row>
    <row r="63" spans="1:8" ht="15">
      <c r="A63" s="103" t="s">
        <v>19</v>
      </c>
      <c r="B63" s="103"/>
      <c r="C63" s="103"/>
      <c r="D63" s="103"/>
      <c r="E63" s="4"/>
      <c r="F63" s="26"/>
      <c r="G63" s="109" t="s">
        <v>184</v>
      </c>
      <c r="H63" s="109"/>
    </row>
    <row r="64" spans="1:8" ht="15" customHeight="1">
      <c r="A64" s="2"/>
      <c r="B64" s="2"/>
      <c r="C64" s="2"/>
      <c r="D64" s="3"/>
      <c r="E64" s="3"/>
      <c r="F64" s="13" t="s">
        <v>7</v>
      </c>
      <c r="G64" s="100" t="s">
        <v>6</v>
      </c>
      <c r="H64" s="100"/>
    </row>
    <row r="65" spans="1:8" ht="15">
      <c r="A65" s="103" t="s">
        <v>15</v>
      </c>
      <c r="B65" s="103"/>
      <c r="C65" s="103"/>
      <c r="D65" s="103"/>
      <c r="E65" s="4"/>
      <c r="F65" s="26"/>
      <c r="G65" s="109" t="s">
        <v>184</v>
      </c>
      <c r="H65" s="109"/>
    </row>
    <row r="66" spans="1:8" ht="15" customHeight="1">
      <c r="A66" s="4" t="s">
        <v>20</v>
      </c>
      <c r="B66" s="2"/>
      <c r="C66" s="2"/>
      <c r="D66" s="3"/>
      <c r="E66" s="3"/>
      <c r="F66" s="13" t="s">
        <v>7</v>
      </c>
      <c r="G66" s="100" t="s">
        <v>6</v>
      </c>
      <c r="H66" s="100"/>
    </row>
    <row r="67" spans="1:5" ht="15">
      <c r="A67" s="110" t="str">
        <f>'раздел 1 2022'!A67:B67</f>
        <v>" 10 " января  2022 г.</v>
      </c>
      <c r="B67" s="110"/>
      <c r="C67" s="3"/>
      <c r="D67" s="3"/>
      <c r="E67" s="3"/>
    </row>
    <row r="68" spans="1:10" ht="15">
      <c r="A68" s="2"/>
      <c r="B68" s="2"/>
      <c r="C68" s="2"/>
      <c r="D68" s="3"/>
      <c r="E68" s="3"/>
      <c r="F68" s="17">
        <f>F6+F7-F19</f>
        <v>0</v>
      </c>
      <c r="G68" s="17">
        <f>G6+G7-G19</f>
        <v>0</v>
      </c>
      <c r="H68" s="17">
        <f>H6+H7-H19</f>
        <v>0</v>
      </c>
      <c r="I68" s="17">
        <f>I6+I7-I19</f>
        <v>0</v>
      </c>
      <c r="J68" s="17">
        <f>J6+J7-J19</f>
        <v>0</v>
      </c>
    </row>
  </sheetData>
  <sheetProtection/>
  <mergeCells count="70">
    <mergeCell ref="B2:D2"/>
    <mergeCell ref="E2:J2"/>
    <mergeCell ref="A3:B5"/>
    <mergeCell ref="C3:C5"/>
    <mergeCell ref="D3:D5"/>
    <mergeCell ref="E3:E5"/>
    <mergeCell ref="F3:K3"/>
    <mergeCell ref="F4:F5"/>
    <mergeCell ref="G4:K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4"/>
    <mergeCell ref="C23:C24"/>
    <mergeCell ref="D23:D24"/>
    <mergeCell ref="A25:B26"/>
    <mergeCell ref="C25:C26"/>
    <mergeCell ref="D25:D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40"/>
    <mergeCell ref="C37:C40"/>
    <mergeCell ref="D37:D40"/>
    <mergeCell ref="A41:B48"/>
    <mergeCell ref="C41:C48"/>
    <mergeCell ref="D41:D48"/>
    <mergeCell ref="A50:B50"/>
    <mergeCell ref="A51:B51"/>
    <mergeCell ref="A52:B52"/>
    <mergeCell ref="A49:B49"/>
    <mergeCell ref="A63:D63"/>
    <mergeCell ref="G63:H63"/>
    <mergeCell ref="A53:B53"/>
    <mergeCell ref="A54:B54"/>
    <mergeCell ref="A55:B55"/>
    <mergeCell ref="A56:B56"/>
    <mergeCell ref="A58:E58"/>
    <mergeCell ref="A60:D60"/>
    <mergeCell ref="D1:G1"/>
    <mergeCell ref="G64:H64"/>
    <mergeCell ref="A65:D65"/>
    <mergeCell ref="G65:H65"/>
    <mergeCell ref="G66:H66"/>
    <mergeCell ref="A67:B67"/>
    <mergeCell ref="G60:H60"/>
    <mergeCell ref="A61:B61"/>
    <mergeCell ref="G61:H61"/>
    <mergeCell ref="G62:H62"/>
  </mergeCells>
  <printOptions/>
  <pageMargins left="0.1968503937007874" right="0.1968503937007874" top="0.34" bottom="0.64" header="0.62" footer="0.64"/>
  <pageSetup fitToHeight="2" horizontalDpi="600" verticalDpi="600" orientation="portrait" paperSize="9" scale="60" r:id="rId1"/>
  <rowBreaks count="1" manualBreakCount="1">
    <brk id="4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0" sqref="G10"/>
    </sheetView>
  </sheetViews>
  <sheetFormatPr defaultColWidth="9.00390625" defaultRowHeight="12.75"/>
  <cols>
    <col min="1" max="1" width="7.00390625" style="70" customWidth="1"/>
    <col min="2" max="2" width="35.125" style="2" customWidth="1"/>
    <col min="3" max="3" width="9.00390625" style="70" customWidth="1"/>
    <col min="4" max="4" width="13.125" style="70" customWidth="1"/>
    <col min="5" max="8" width="20.625" style="2" customWidth="1"/>
    <col min="9" max="9" width="31.875" style="2" customWidth="1"/>
    <col min="10" max="14" width="20.625" style="2" customWidth="1"/>
    <col min="15" max="16384" width="9.125" style="2" customWidth="1"/>
  </cols>
  <sheetData>
    <row r="1" spans="2:14" ht="29.25" customHeight="1">
      <c r="B1" s="33"/>
      <c r="C1" s="171" t="s">
        <v>133</v>
      </c>
      <c r="D1" s="171"/>
      <c r="E1" s="171"/>
      <c r="F1" s="171"/>
      <c r="G1" s="171"/>
      <c r="H1" s="33"/>
      <c r="I1" s="7"/>
      <c r="J1" s="7"/>
      <c r="K1" s="7"/>
      <c r="L1" s="7"/>
      <c r="M1" s="7"/>
      <c r="N1" s="7"/>
    </row>
    <row r="2" spans="1:14" ht="17.25" customHeight="1">
      <c r="A2" s="169" t="s">
        <v>111</v>
      </c>
      <c r="B2" s="170" t="s">
        <v>0</v>
      </c>
      <c r="C2" s="169" t="s">
        <v>108</v>
      </c>
      <c r="D2" s="169" t="s">
        <v>26</v>
      </c>
      <c r="E2" s="170" t="s">
        <v>109</v>
      </c>
      <c r="F2" s="170"/>
      <c r="G2" s="170"/>
      <c r="H2" s="170"/>
      <c r="I2" s="7"/>
      <c r="J2" s="7"/>
      <c r="K2" s="7"/>
      <c r="L2" s="7"/>
      <c r="M2" s="7"/>
      <c r="N2" s="7"/>
    </row>
    <row r="3" spans="1:14" ht="30" customHeight="1">
      <c r="A3" s="169"/>
      <c r="B3" s="170"/>
      <c r="C3" s="169"/>
      <c r="D3" s="169"/>
      <c r="E3" s="75" t="s">
        <v>110</v>
      </c>
      <c r="F3" s="75" t="s">
        <v>172</v>
      </c>
      <c r="G3" s="75" t="s">
        <v>174</v>
      </c>
      <c r="H3" s="75" t="s">
        <v>105</v>
      </c>
      <c r="I3" s="73"/>
      <c r="J3" s="73"/>
      <c r="K3" s="73"/>
      <c r="L3" s="73"/>
      <c r="M3" s="73"/>
      <c r="N3" s="73"/>
    </row>
    <row r="4" spans="1:14" ht="23.25" customHeight="1">
      <c r="A4" s="75">
        <v>1</v>
      </c>
      <c r="B4" s="75">
        <v>2</v>
      </c>
      <c r="C4" s="75">
        <v>3</v>
      </c>
      <c r="D4" s="75">
        <v>4</v>
      </c>
      <c r="E4" s="75">
        <v>5</v>
      </c>
      <c r="F4" s="75">
        <v>6</v>
      </c>
      <c r="G4" s="75">
        <v>7</v>
      </c>
      <c r="H4" s="75">
        <v>8</v>
      </c>
      <c r="I4" s="73"/>
      <c r="J4" s="73"/>
      <c r="K4" s="73"/>
      <c r="L4" s="73"/>
      <c r="M4" s="73"/>
      <c r="N4" s="73"/>
    </row>
    <row r="5" spans="1:14" ht="30.75" customHeight="1">
      <c r="A5" s="75" t="s">
        <v>112</v>
      </c>
      <c r="B5" s="76" t="s">
        <v>136</v>
      </c>
      <c r="C5" s="75">
        <v>26000</v>
      </c>
      <c r="D5" s="75" t="s">
        <v>12</v>
      </c>
      <c r="E5" s="82">
        <f>'раздел 1 2022'!F36</f>
        <v>6376044</v>
      </c>
      <c r="F5" s="82">
        <f>'раздел 1 2023'!F36</f>
        <v>6591017</v>
      </c>
      <c r="G5" s="82">
        <f>'раздел 1 2024'!F36</f>
        <v>6765032</v>
      </c>
      <c r="H5" s="82">
        <f>'раздел 1 2024'!L36</f>
        <v>0</v>
      </c>
      <c r="I5" s="72"/>
      <c r="J5" s="72"/>
      <c r="K5" s="72"/>
      <c r="L5" s="72"/>
      <c r="M5" s="72"/>
      <c r="N5" s="72"/>
    </row>
    <row r="6" spans="1:14" ht="16.5" customHeight="1">
      <c r="A6" s="75"/>
      <c r="B6" s="76" t="s">
        <v>3</v>
      </c>
      <c r="C6" s="75"/>
      <c r="D6" s="75"/>
      <c r="E6" s="53"/>
      <c r="F6" s="81"/>
      <c r="G6" s="82"/>
      <c r="H6" s="82"/>
      <c r="I6" s="72"/>
      <c r="J6" s="74"/>
      <c r="K6" s="74"/>
      <c r="L6" s="72"/>
      <c r="M6" s="74"/>
      <c r="N6" s="74"/>
    </row>
    <row r="7" spans="1:14" ht="107.25" customHeight="1">
      <c r="A7" s="77" t="s">
        <v>113</v>
      </c>
      <c r="B7" s="9" t="s">
        <v>139</v>
      </c>
      <c r="C7" s="75">
        <v>26100</v>
      </c>
      <c r="D7" s="90" t="s">
        <v>12</v>
      </c>
      <c r="E7" s="91" t="s">
        <v>12</v>
      </c>
      <c r="F7" s="91" t="s">
        <v>12</v>
      </c>
      <c r="G7" s="91" t="s">
        <v>12</v>
      </c>
      <c r="H7" s="91" t="s">
        <v>12</v>
      </c>
      <c r="I7" s="92" t="s">
        <v>166</v>
      </c>
      <c r="J7" s="51"/>
      <c r="K7" s="7"/>
      <c r="L7" s="7"/>
      <c r="M7" s="51"/>
      <c r="N7" s="7"/>
    </row>
    <row r="8" spans="1:14" ht="90" customHeight="1">
      <c r="A8" s="77" t="s">
        <v>114</v>
      </c>
      <c r="B8" s="9" t="s">
        <v>140</v>
      </c>
      <c r="C8" s="75">
        <v>26200</v>
      </c>
      <c r="D8" s="90" t="s">
        <v>12</v>
      </c>
      <c r="E8" s="90" t="s">
        <v>12</v>
      </c>
      <c r="F8" s="90" t="s">
        <v>12</v>
      </c>
      <c r="G8" s="90" t="s">
        <v>12</v>
      </c>
      <c r="H8" s="90" t="s">
        <v>12</v>
      </c>
      <c r="I8" s="92" t="s">
        <v>166</v>
      </c>
      <c r="J8" s="7"/>
      <c r="K8" s="7"/>
      <c r="L8" s="7"/>
      <c r="M8" s="7"/>
      <c r="N8" s="7"/>
    </row>
    <row r="9" spans="1:14" ht="90" customHeight="1">
      <c r="A9" s="77" t="s">
        <v>115</v>
      </c>
      <c r="B9" s="9" t="s">
        <v>143</v>
      </c>
      <c r="C9" s="75">
        <v>26300</v>
      </c>
      <c r="D9" s="75" t="s">
        <v>12</v>
      </c>
      <c r="E9" s="63">
        <v>2336062.63</v>
      </c>
      <c r="F9" s="56"/>
      <c r="G9" s="56"/>
      <c r="H9" s="53"/>
      <c r="I9" s="7" t="s">
        <v>168</v>
      </c>
      <c r="J9" s="51"/>
      <c r="K9" s="51"/>
      <c r="L9" s="7"/>
      <c r="M9" s="51"/>
      <c r="N9" s="51"/>
    </row>
    <row r="10" spans="1:14" ht="90.75" customHeight="1">
      <c r="A10" s="77" t="s">
        <v>116</v>
      </c>
      <c r="B10" s="22" t="s">
        <v>144</v>
      </c>
      <c r="C10" s="75">
        <v>26400</v>
      </c>
      <c r="D10" s="75" t="s">
        <v>12</v>
      </c>
      <c r="E10" s="82">
        <f>E5-E9</f>
        <v>4039981.37</v>
      </c>
      <c r="F10" s="82">
        <f>F5-F9</f>
        <v>6591017</v>
      </c>
      <c r="G10" s="82">
        <f>G5-G9</f>
        <v>6765032</v>
      </c>
      <c r="H10" s="53"/>
      <c r="I10" s="7" t="s">
        <v>167</v>
      </c>
      <c r="J10" s="7"/>
      <c r="K10" s="7"/>
      <c r="L10" s="7"/>
      <c r="M10" s="7"/>
      <c r="N10" s="7"/>
    </row>
    <row r="11" spans="1:14" ht="15.75" customHeight="1">
      <c r="A11" s="77"/>
      <c r="B11" s="9" t="s">
        <v>3</v>
      </c>
      <c r="C11" s="75"/>
      <c r="D11" s="75"/>
      <c r="E11" s="53"/>
      <c r="F11" s="53"/>
      <c r="G11" s="53"/>
      <c r="H11" s="53"/>
      <c r="I11" s="7"/>
      <c r="J11" s="7"/>
      <c r="K11" s="7"/>
      <c r="L11" s="7"/>
      <c r="M11" s="7"/>
      <c r="N11" s="7"/>
    </row>
    <row r="12" spans="1:14" ht="58.5" customHeight="1">
      <c r="A12" s="77" t="s">
        <v>120</v>
      </c>
      <c r="B12" s="9" t="s">
        <v>169</v>
      </c>
      <c r="C12" s="75">
        <v>26410</v>
      </c>
      <c r="D12" s="75" t="s">
        <v>12</v>
      </c>
      <c r="E12" s="57">
        <f>E14+E15</f>
        <v>121581.37</v>
      </c>
      <c r="F12" s="57">
        <f>F14+F15</f>
        <v>2641317</v>
      </c>
      <c r="G12" s="57">
        <f>G14+G15</f>
        <v>2814232</v>
      </c>
      <c r="H12" s="57">
        <f>H14+H15</f>
        <v>0</v>
      </c>
      <c r="I12" s="7"/>
      <c r="J12" s="7"/>
      <c r="K12" s="7"/>
      <c r="L12" s="7"/>
      <c r="M12" s="7"/>
      <c r="N12" s="7"/>
    </row>
    <row r="13" spans="1:14" ht="15.75" customHeight="1">
      <c r="A13" s="77"/>
      <c r="B13" s="9" t="s">
        <v>3</v>
      </c>
      <c r="C13" s="75"/>
      <c r="D13" s="75"/>
      <c r="E13" s="53"/>
      <c r="F13" s="53"/>
      <c r="G13" s="53"/>
      <c r="H13" s="53"/>
      <c r="I13" s="7"/>
      <c r="J13" s="7"/>
      <c r="K13" s="7"/>
      <c r="L13" s="7"/>
      <c r="M13" s="7"/>
      <c r="N13" s="7"/>
    </row>
    <row r="14" spans="1:14" ht="30.75" customHeight="1">
      <c r="A14" s="77" t="s">
        <v>119</v>
      </c>
      <c r="B14" s="9" t="s">
        <v>121</v>
      </c>
      <c r="C14" s="75">
        <v>26411</v>
      </c>
      <c r="D14" s="75" t="s">
        <v>12</v>
      </c>
      <c r="E14" s="53">
        <v>121581.37</v>
      </c>
      <c r="F14" s="53">
        <v>2641317</v>
      </c>
      <c r="G14" s="53">
        <v>2814232</v>
      </c>
      <c r="H14" s="53"/>
      <c r="I14" s="7"/>
      <c r="J14" s="7"/>
      <c r="K14" s="7"/>
      <c r="L14" s="7"/>
      <c r="M14" s="7"/>
      <c r="N14" s="7"/>
    </row>
    <row r="15" spans="1:14" ht="30.75" customHeight="1">
      <c r="A15" s="77" t="s">
        <v>118</v>
      </c>
      <c r="B15" s="9" t="s">
        <v>146</v>
      </c>
      <c r="C15" s="75">
        <v>26412</v>
      </c>
      <c r="D15" s="75" t="s">
        <v>12</v>
      </c>
      <c r="E15" s="53"/>
      <c r="F15" s="53"/>
      <c r="G15" s="53"/>
      <c r="H15" s="53"/>
      <c r="I15" s="7"/>
      <c r="J15" s="1"/>
      <c r="K15" s="1"/>
      <c r="L15" s="1"/>
      <c r="M15" s="7"/>
      <c r="N15" s="7"/>
    </row>
    <row r="16" spans="1:14" ht="61.5" customHeight="1">
      <c r="A16" s="77" t="s">
        <v>117</v>
      </c>
      <c r="B16" s="9" t="s">
        <v>122</v>
      </c>
      <c r="C16" s="75">
        <v>26420</v>
      </c>
      <c r="D16" s="75" t="s">
        <v>12</v>
      </c>
      <c r="E16" s="57">
        <f>E18+E19</f>
        <v>48400</v>
      </c>
      <c r="F16" s="57">
        <f>F18+F19</f>
        <v>49700</v>
      </c>
      <c r="G16" s="57">
        <f>G18+G19</f>
        <v>50800</v>
      </c>
      <c r="H16" s="57">
        <f>H18+H19</f>
        <v>0</v>
      </c>
      <c r="I16" s="7"/>
      <c r="J16" s="7"/>
      <c r="K16" s="7"/>
      <c r="L16" s="7"/>
      <c r="M16" s="1"/>
      <c r="N16" s="7"/>
    </row>
    <row r="17" spans="1:14" ht="15.75" customHeight="1">
      <c r="A17" s="77"/>
      <c r="B17" s="9" t="s">
        <v>3</v>
      </c>
      <c r="C17" s="75"/>
      <c r="D17" s="75"/>
      <c r="E17" s="53"/>
      <c r="F17" s="54"/>
      <c r="G17" s="53"/>
      <c r="H17" s="53"/>
      <c r="I17" s="7"/>
      <c r="J17" s="7"/>
      <c r="K17" s="7"/>
      <c r="L17" s="7"/>
      <c r="M17" s="52"/>
      <c r="N17" s="7"/>
    </row>
    <row r="18" spans="1:14" ht="28.5" customHeight="1">
      <c r="A18" s="77" t="s">
        <v>123</v>
      </c>
      <c r="B18" s="9" t="s">
        <v>121</v>
      </c>
      <c r="C18" s="75">
        <v>26421</v>
      </c>
      <c r="D18" s="75" t="s">
        <v>12</v>
      </c>
      <c r="E18" s="53">
        <v>48400</v>
      </c>
      <c r="F18" s="54">
        <v>49700</v>
      </c>
      <c r="G18" s="53">
        <v>50800</v>
      </c>
      <c r="H18" s="53"/>
      <c r="I18" s="7"/>
      <c r="J18" s="7"/>
      <c r="K18" s="7"/>
      <c r="L18" s="7"/>
      <c r="M18" s="52"/>
      <c r="N18" s="7"/>
    </row>
    <row r="19" spans="1:14" ht="28.5" customHeight="1">
      <c r="A19" s="77" t="s">
        <v>124</v>
      </c>
      <c r="B19" s="9" t="s">
        <v>146</v>
      </c>
      <c r="C19" s="75">
        <v>26422</v>
      </c>
      <c r="D19" s="75" t="s">
        <v>12</v>
      </c>
      <c r="E19" s="53"/>
      <c r="F19" s="54"/>
      <c r="G19" s="53"/>
      <c r="H19" s="53"/>
      <c r="I19" s="7"/>
      <c r="J19" s="7"/>
      <c r="K19" s="7"/>
      <c r="L19" s="7"/>
      <c r="M19" s="52"/>
      <c r="N19" s="7"/>
    </row>
    <row r="20" spans="1:14" ht="44.25" customHeight="1">
      <c r="A20" s="77" t="s">
        <v>125</v>
      </c>
      <c r="B20" s="9" t="s">
        <v>150</v>
      </c>
      <c r="C20" s="75">
        <v>26430</v>
      </c>
      <c r="D20" s="75" t="s">
        <v>12</v>
      </c>
      <c r="E20" s="53"/>
      <c r="F20" s="54"/>
      <c r="G20" s="53"/>
      <c r="H20" s="53"/>
      <c r="I20" s="7"/>
      <c r="J20" s="7"/>
      <c r="K20" s="7"/>
      <c r="L20" s="7"/>
      <c r="M20" s="7"/>
      <c r="N20" s="7"/>
    </row>
    <row r="21" spans="1:14" ht="44.25" customHeight="1">
      <c r="A21" s="77" t="s">
        <v>126</v>
      </c>
      <c r="B21" s="9" t="s">
        <v>170</v>
      </c>
      <c r="C21" s="75">
        <v>26450</v>
      </c>
      <c r="D21" s="75" t="s">
        <v>12</v>
      </c>
      <c r="E21" s="57">
        <f>E23+E24</f>
        <v>3870000</v>
      </c>
      <c r="F21" s="57">
        <f>F23+F24</f>
        <v>3900000</v>
      </c>
      <c r="G21" s="57">
        <f>G23+G24</f>
        <v>3900000</v>
      </c>
      <c r="H21" s="57">
        <f>H23+H24</f>
        <v>0</v>
      </c>
      <c r="I21" s="7"/>
      <c r="J21" s="7"/>
      <c r="K21" s="7"/>
      <c r="L21" s="7"/>
      <c r="M21" s="7"/>
      <c r="N21" s="7"/>
    </row>
    <row r="22" spans="1:14" ht="18" customHeight="1">
      <c r="A22" s="77"/>
      <c r="B22" s="9" t="s">
        <v>3</v>
      </c>
      <c r="C22" s="75"/>
      <c r="D22" s="75"/>
      <c r="E22" s="53"/>
      <c r="F22" s="53"/>
      <c r="G22" s="53"/>
      <c r="H22" s="53"/>
      <c r="I22" s="7"/>
      <c r="J22" s="7"/>
      <c r="K22" s="7"/>
      <c r="L22" s="7"/>
      <c r="M22" s="7"/>
      <c r="N22" s="7"/>
    </row>
    <row r="23" spans="1:8" s="7" customFormat="1" ht="30.75" customHeight="1">
      <c r="A23" s="77" t="s">
        <v>127</v>
      </c>
      <c r="B23" s="9" t="s">
        <v>121</v>
      </c>
      <c r="C23" s="75">
        <v>26451</v>
      </c>
      <c r="D23" s="75" t="s">
        <v>12</v>
      </c>
      <c r="E23" s="53">
        <v>3870000</v>
      </c>
      <c r="F23" s="53">
        <v>3900000</v>
      </c>
      <c r="G23" s="53">
        <v>3900000</v>
      </c>
      <c r="H23" s="53"/>
    </row>
    <row r="24" spans="1:8" ht="30.75" customHeight="1">
      <c r="A24" s="77" t="s">
        <v>128</v>
      </c>
      <c r="B24" s="9" t="s">
        <v>146</v>
      </c>
      <c r="C24" s="75">
        <v>26452</v>
      </c>
      <c r="D24" s="75" t="s">
        <v>12</v>
      </c>
      <c r="E24" s="53"/>
      <c r="F24" s="53"/>
      <c r="G24" s="53"/>
      <c r="H24" s="53"/>
    </row>
    <row r="25" spans="1:8" ht="76.5" customHeight="1">
      <c r="A25" s="77" t="s">
        <v>129</v>
      </c>
      <c r="B25" s="9" t="s">
        <v>153</v>
      </c>
      <c r="C25" s="75">
        <v>26500</v>
      </c>
      <c r="D25" s="75" t="s">
        <v>12</v>
      </c>
      <c r="E25" s="82">
        <f>E10</f>
        <v>4039981.37</v>
      </c>
      <c r="F25" s="82">
        <f>F10</f>
        <v>6591017</v>
      </c>
      <c r="G25" s="82">
        <f>G10</f>
        <v>6765032</v>
      </c>
      <c r="H25" s="53"/>
    </row>
    <row r="26" spans="1:8" ht="27.75" customHeight="1">
      <c r="A26" s="77"/>
      <c r="B26" s="9" t="s">
        <v>130</v>
      </c>
      <c r="C26" s="75">
        <v>26510</v>
      </c>
      <c r="D26" s="75">
        <v>2022</v>
      </c>
      <c r="E26" s="82">
        <f>E25</f>
        <v>4039981.37</v>
      </c>
      <c r="F26" s="82" t="s">
        <v>12</v>
      </c>
      <c r="G26" s="82" t="s">
        <v>12</v>
      </c>
      <c r="H26" s="53"/>
    </row>
    <row r="27" spans="1:8" ht="17.25" customHeight="1">
      <c r="A27" s="77"/>
      <c r="B27" s="9"/>
      <c r="C27" s="75"/>
      <c r="D27" s="75">
        <v>2023</v>
      </c>
      <c r="E27" s="82" t="s">
        <v>12</v>
      </c>
      <c r="F27" s="82">
        <f>F25</f>
        <v>6591017</v>
      </c>
      <c r="G27" s="82" t="s">
        <v>12</v>
      </c>
      <c r="H27" s="53"/>
    </row>
    <row r="28" spans="1:8" ht="17.25" customHeight="1">
      <c r="A28" s="77"/>
      <c r="B28" s="9"/>
      <c r="C28" s="75"/>
      <c r="D28" s="75">
        <v>2024</v>
      </c>
      <c r="E28" s="82" t="s">
        <v>12</v>
      </c>
      <c r="F28" s="82" t="s">
        <v>12</v>
      </c>
      <c r="G28" s="82">
        <f>G25</f>
        <v>6765032</v>
      </c>
      <c r="H28" s="53"/>
    </row>
    <row r="29" spans="1:8" ht="77.25" customHeight="1">
      <c r="A29" s="77" t="s">
        <v>131</v>
      </c>
      <c r="B29" s="9" t="s">
        <v>132</v>
      </c>
      <c r="C29" s="75">
        <v>26600</v>
      </c>
      <c r="D29" s="75" t="s">
        <v>12</v>
      </c>
      <c r="E29" s="53"/>
      <c r="F29" s="53"/>
      <c r="G29" s="53"/>
      <c r="H29" s="53"/>
    </row>
    <row r="30" spans="1:8" ht="18" customHeight="1">
      <c r="A30" s="77"/>
      <c r="B30" s="9" t="s">
        <v>130</v>
      </c>
      <c r="C30" s="75">
        <v>26610</v>
      </c>
      <c r="D30" s="75">
        <v>2022</v>
      </c>
      <c r="E30" s="82"/>
      <c r="F30" s="82" t="s">
        <v>12</v>
      </c>
      <c r="G30" s="82" t="s">
        <v>12</v>
      </c>
      <c r="H30" s="53"/>
    </row>
    <row r="31" spans="1:8" ht="18" customHeight="1">
      <c r="A31" s="77"/>
      <c r="B31" s="9"/>
      <c r="C31" s="75"/>
      <c r="D31" s="75">
        <v>2023</v>
      </c>
      <c r="E31" s="82" t="s">
        <v>12</v>
      </c>
      <c r="F31" s="82"/>
      <c r="G31" s="82" t="s">
        <v>12</v>
      </c>
      <c r="H31" s="53"/>
    </row>
    <row r="32" spans="1:8" ht="18" customHeight="1">
      <c r="A32" s="77"/>
      <c r="B32" s="9"/>
      <c r="C32" s="75"/>
      <c r="D32" s="75">
        <v>2024</v>
      </c>
      <c r="E32" s="82" t="s">
        <v>12</v>
      </c>
      <c r="F32" s="82" t="s">
        <v>12</v>
      </c>
      <c r="G32" s="82"/>
      <c r="H32" s="53"/>
    </row>
    <row r="33" spans="5:7" ht="15">
      <c r="E33" s="93">
        <f>E10-E12-E16-E20-E21</f>
        <v>0</v>
      </c>
      <c r="F33" s="93">
        <f>F10-F12-F16-F20-F21</f>
        <v>0</v>
      </c>
      <c r="G33" s="93">
        <f>G10-G12-G16-G20-G21</f>
        <v>0</v>
      </c>
    </row>
    <row r="34" spans="1:8" ht="33" customHeight="1">
      <c r="A34" s="70" t="s">
        <v>134</v>
      </c>
      <c r="B34" s="103" t="s">
        <v>135</v>
      </c>
      <c r="C34" s="103"/>
      <c r="D34" s="103"/>
      <c r="E34" s="103"/>
      <c r="F34" s="103"/>
      <c r="G34" s="103"/>
      <c r="H34" s="103"/>
    </row>
    <row r="35" spans="1:8" ht="75.75" customHeight="1">
      <c r="A35" s="70" t="s">
        <v>137</v>
      </c>
      <c r="B35" s="103" t="s">
        <v>138</v>
      </c>
      <c r="C35" s="103"/>
      <c r="D35" s="103"/>
      <c r="E35" s="103"/>
      <c r="F35" s="103"/>
      <c r="G35" s="103"/>
      <c r="H35" s="103"/>
    </row>
    <row r="36" spans="1:8" ht="33.75" customHeight="1">
      <c r="A36" s="70" t="s">
        <v>141</v>
      </c>
      <c r="B36" s="103" t="s">
        <v>142</v>
      </c>
      <c r="C36" s="103"/>
      <c r="D36" s="103"/>
      <c r="E36" s="103"/>
      <c r="F36" s="103"/>
      <c r="G36" s="103"/>
      <c r="H36" s="103"/>
    </row>
    <row r="37" spans="1:8" ht="24" customHeight="1">
      <c r="A37" s="70" t="s">
        <v>145</v>
      </c>
      <c r="B37" s="103" t="s">
        <v>149</v>
      </c>
      <c r="C37" s="103"/>
      <c r="D37" s="103"/>
      <c r="E37" s="103"/>
      <c r="F37" s="103"/>
      <c r="G37" s="103"/>
      <c r="H37" s="103"/>
    </row>
    <row r="38" spans="1:8" ht="15" customHeight="1">
      <c r="A38" s="70" t="s">
        <v>147</v>
      </c>
      <c r="B38" s="103" t="s">
        <v>148</v>
      </c>
      <c r="C38" s="103"/>
      <c r="D38" s="103"/>
      <c r="E38" s="103"/>
      <c r="F38" s="103"/>
      <c r="G38" s="103"/>
      <c r="H38" s="103"/>
    </row>
    <row r="39" spans="1:8" ht="17.25" customHeight="1">
      <c r="A39" s="70" t="s">
        <v>151</v>
      </c>
      <c r="B39" s="103" t="s">
        <v>152</v>
      </c>
      <c r="C39" s="103"/>
      <c r="D39" s="103"/>
      <c r="E39" s="103"/>
      <c r="F39" s="103"/>
      <c r="G39" s="103"/>
      <c r="H39" s="103"/>
    </row>
    <row r="40" spans="1:8" ht="44.25" customHeight="1">
      <c r="A40" s="70" t="s">
        <v>154</v>
      </c>
      <c r="B40" s="103" t="s">
        <v>155</v>
      </c>
      <c r="C40" s="103"/>
      <c r="D40" s="103"/>
      <c r="E40" s="103"/>
      <c r="F40" s="103"/>
      <c r="G40" s="103"/>
      <c r="H40" s="103"/>
    </row>
    <row r="41" ht="10.5" customHeight="1"/>
    <row r="42" spans="2:6" ht="15">
      <c r="B42" s="2" t="s">
        <v>156</v>
      </c>
      <c r="C42" s="79"/>
      <c r="D42" s="79" t="s">
        <v>185</v>
      </c>
      <c r="E42" s="10"/>
      <c r="F42" s="10" t="s">
        <v>183</v>
      </c>
    </row>
    <row r="43" spans="2:6" ht="15">
      <c r="B43" s="78" t="s">
        <v>157</v>
      </c>
      <c r="C43" s="172" t="s">
        <v>158</v>
      </c>
      <c r="D43" s="172"/>
      <c r="E43" s="80" t="s">
        <v>7</v>
      </c>
      <c r="F43" s="78" t="s">
        <v>6</v>
      </c>
    </row>
    <row r="44" ht="9" customHeight="1"/>
    <row r="45" ht="15.75" customHeight="1">
      <c r="B45" s="2" t="s">
        <v>159</v>
      </c>
    </row>
    <row r="46" ht="6.75" customHeight="1"/>
    <row r="47" spans="2:6" ht="15">
      <c r="B47" s="2" t="s">
        <v>15</v>
      </c>
      <c r="C47" s="106" t="s">
        <v>186</v>
      </c>
      <c r="D47" s="174"/>
      <c r="E47" s="10"/>
      <c r="F47" s="10" t="s">
        <v>184</v>
      </c>
    </row>
    <row r="48" spans="3:6" ht="15">
      <c r="C48" s="172" t="s">
        <v>158</v>
      </c>
      <c r="D48" s="172"/>
      <c r="E48" s="80" t="s">
        <v>7</v>
      </c>
      <c r="F48" s="78" t="s">
        <v>6</v>
      </c>
    </row>
    <row r="49" spans="3:6" ht="15">
      <c r="C49" s="94"/>
      <c r="D49" s="94"/>
      <c r="E49" s="80"/>
      <c r="F49" s="78"/>
    </row>
    <row r="51" spans="3:6" ht="15">
      <c r="C51" s="94"/>
      <c r="D51" s="94"/>
      <c r="E51" s="80"/>
      <c r="F51" s="78"/>
    </row>
    <row r="53" spans="3:6" ht="15">
      <c r="C53" s="94"/>
      <c r="D53" s="94"/>
      <c r="E53" s="80"/>
      <c r="F53" s="78"/>
    </row>
    <row r="55" spans="3:6" ht="15">
      <c r="C55" s="94"/>
      <c r="D55" s="94"/>
      <c r="E55" s="80"/>
      <c r="F55" s="78"/>
    </row>
    <row r="57" ht="15">
      <c r="B57" s="2" t="s">
        <v>160</v>
      </c>
    </row>
    <row r="58" spans="2:7" ht="30" customHeight="1">
      <c r="B58" s="109" t="s">
        <v>162</v>
      </c>
      <c r="C58" s="109"/>
      <c r="D58" s="109"/>
      <c r="E58" s="109"/>
      <c r="F58" s="109"/>
      <c r="G58" s="7"/>
    </row>
    <row r="59" spans="2:6" ht="15">
      <c r="B59" s="173" t="s">
        <v>161</v>
      </c>
      <c r="C59" s="173"/>
      <c r="D59" s="173"/>
      <c r="E59" s="173"/>
      <c r="F59" s="173"/>
    </row>
    <row r="61" spans="2:6" ht="15">
      <c r="B61" s="10"/>
      <c r="E61" s="109" t="s">
        <v>179</v>
      </c>
      <c r="F61" s="109"/>
    </row>
    <row r="62" spans="2:6" ht="15">
      <c r="B62" s="80" t="s">
        <v>7</v>
      </c>
      <c r="E62" s="173" t="s">
        <v>6</v>
      </c>
      <c r="F62" s="173"/>
    </row>
    <row r="63" ht="15">
      <c r="B63" s="2" t="s">
        <v>178</v>
      </c>
    </row>
    <row r="64" ht="15">
      <c r="B64" s="71"/>
    </row>
  </sheetData>
  <sheetProtection/>
  <mergeCells count="20">
    <mergeCell ref="B40:H40"/>
    <mergeCell ref="C43:D43"/>
    <mergeCell ref="C48:D48"/>
    <mergeCell ref="B59:F59"/>
    <mergeCell ref="E62:F62"/>
    <mergeCell ref="B58:F58"/>
    <mergeCell ref="E61:F61"/>
    <mergeCell ref="C47:D47"/>
    <mergeCell ref="B34:H34"/>
    <mergeCell ref="B35:H35"/>
    <mergeCell ref="B36:H36"/>
    <mergeCell ref="B37:H37"/>
    <mergeCell ref="B38:H38"/>
    <mergeCell ref="B39:H39"/>
    <mergeCell ref="D2:D3"/>
    <mergeCell ref="C2:C3"/>
    <mergeCell ref="B2:B3"/>
    <mergeCell ref="A2:A3"/>
    <mergeCell ref="E2:H2"/>
    <mergeCell ref="C1:G1"/>
  </mergeCells>
  <printOptions/>
  <pageMargins left="0.1968503937007874" right="0.1968503937007874" top="0.56" bottom="1.07" header="0.31496062992125984" footer="0.31496062992125984"/>
  <pageSetup fitToHeight="2" horizontalDpi="600" verticalDpi="600" orientation="portrait" paperSize="9" scale="65" r:id="rId1"/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апв</cp:lastModifiedBy>
  <cp:lastPrinted>2022-01-05T13:30:39Z</cp:lastPrinted>
  <dcterms:created xsi:type="dcterms:W3CDTF">2010-08-09T11:23:33Z</dcterms:created>
  <dcterms:modified xsi:type="dcterms:W3CDTF">2022-01-12T10:15:07Z</dcterms:modified>
  <cp:category/>
  <cp:version/>
  <cp:contentType/>
  <cp:contentStatus/>
</cp:coreProperties>
</file>