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166,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4" i="1"/>
  <c r="H24" i="1"/>
  <c r="D24" i="1"/>
  <c r="D25" i="1" s="1"/>
  <c r="O22" i="1"/>
  <c r="O24" i="1" s="1"/>
  <c r="N22" i="1"/>
  <c r="N24" i="1" s="1"/>
  <c r="M22" i="1"/>
  <c r="M24" i="1" s="1"/>
  <c r="L22" i="1"/>
  <c r="L24" i="1" s="1"/>
  <c r="L25" i="1" s="1"/>
  <c r="K22" i="1"/>
  <c r="K24" i="1" s="1"/>
  <c r="I22" i="1"/>
  <c r="I24" i="1" s="1"/>
  <c r="G22" i="1"/>
  <c r="G24" i="1" s="1"/>
  <c r="F22" i="1"/>
  <c r="F24" i="1" s="1"/>
  <c r="E22" i="1"/>
  <c r="E24" i="1" s="1"/>
  <c r="D22" i="1"/>
  <c r="O19" i="1"/>
  <c r="N19" i="1"/>
  <c r="M19" i="1"/>
  <c r="L19" i="1"/>
  <c r="K19" i="1"/>
  <c r="J19" i="1"/>
  <c r="I19" i="1"/>
  <c r="H19" i="1"/>
  <c r="G19" i="1"/>
  <c r="F19" i="1"/>
  <c r="E19" i="1"/>
  <c r="D19" i="1"/>
  <c r="O12" i="1"/>
  <c r="O25" i="1" s="1"/>
  <c r="N12" i="1"/>
  <c r="N25" i="1" s="1"/>
  <c r="M12" i="1"/>
  <c r="L12" i="1"/>
  <c r="K12" i="1"/>
  <c r="K25" i="1" s="1"/>
  <c r="J12" i="1"/>
  <c r="J25" i="1" s="1"/>
  <c r="I12" i="1"/>
  <c r="H12" i="1"/>
  <c r="G12" i="1"/>
  <c r="G25" i="1" s="1"/>
  <c r="F12" i="1"/>
  <c r="F25" i="1" s="1"/>
  <c r="E12" i="1"/>
  <c r="E25" i="1" s="1"/>
  <c r="D12" i="1"/>
  <c r="I25" i="1" l="1"/>
  <c r="M25" i="1"/>
</calcChain>
</file>

<file path=xl/sharedStrings.xml><?xml version="1.0" encoding="utf-8"?>
<sst xmlns="http://schemas.openxmlformats.org/spreadsheetml/2006/main" count="50" uniqueCount="46">
  <si>
    <t>Школа</t>
  </si>
  <si>
    <t>Обед</t>
  </si>
  <si>
    <t>№ рец</t>
  </si>
  <si>
    <t>Наименование блюда</t>
  </si>
  <si>
    <t>Вес порции</t>
  </si>
  <si>
    <t>Пищевые вещества (г)</t>
  </si>
  <si>
    <t>Ккал.</t>
  </si>
  <si>
    <t>Витамины, мг</t>
  </si>
  <si>
    <t>Минеральные вещества (мг)</t>
  </si>
  <si>
    <t>Б</t>
  </si>
  <si>
    <t>Ж</t>
  </si>
  <si>
    <t>У</t>
  </si>
  <si>
    <t>А</t>
  </si>
  <si>
    <t>В1</t>
  </si>
  <si>
    <t>В2</t>
  </si>
  <si>
    <t>С</t>
  </si>
  <si>
    <t>Са</t>
  </si>
  <si>
    <t>Р</t>
  </si>
  <si>
    <t>Mg</t>
  </si>
  <si>
    <t>Fe</t>
  </si>
  <si>
    <t>Хлеб  ржаной, пшеничный</t>
  </si>
  <si>
    <t>Итого:</t>
  </si>
  <si>
    <t>Полдник</t>
  </si>
  <si>
    <t>Всего:</t>
  </si>
  <si>
    <t xml:space="preserve">Стоимость питания итого в день:  </t>
  </si>
  <si>
    <t xml:space="preserve">Примечание: </t>
  </si>
  <si>
    <t>20/40</t>
  </si>
  <si>
    <t>Сок в ассортименте</t>
  </si>
  <si>
    <t>144,9 рублей (сто сорок четыре рубля 90 копеек)</t>
  </si>
  <si>
    <t>Завтрак</t>
  </si>
  <si>
    <t>Бутерброд со слив.маслом</t>
  </si>
  <si>
    <t>30/10</t>
  </si>
  <si>
    <t>Омлет натуральный</t>
  </si>
  <si>
    <t>Чай с лимоном</t>
  </si>
  <si>
    <t>200/5</t>
  </si>
  <si>
    <t>Помидор свежий порционный</t>
  </si>
  <si>
    <t>Суп с крупой и курицей</t>
  </si>
  <si>
    <t>Рагу из птицы</t>
  </si>
  <si>
    <t>80/150</t>
  </si>
  <si>
    <t>Компот из с/ф</t>
  </si>
  <si>
    <t>Бананы свежие</t>
  </si>
  <si>
    <t>Утверждаю                                                                                                                           Директор МБОУ "Большеберезниковская СОШ" _________Кулагин И.А.</t>
  </si>
  <si>
    <t>При составлении данного меню использовался "Сборник рецептур блюд и кулинарных изделий для питания школьников"/Под ред. М.П.Могильного, 2007 год</t>
  </si>
  <si>
    <t>ОСП "Школа №2"МБОУ "Большеберезниковская СОШ"</t>
  </si>
  <si>
    <t>Меню для организации питания детей (с 7 до 10 лет. Разработано для лагеря "Радуга")</t>
  </si>
  <si>
    <t>Старший повар________Кечуткина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</si>
</sst>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3" workbookViewId="0">
      <selection activeCell="H32" sqref="H32"/>
    </sheetView>
  </sheetViews>
  <sheetFormatPr defaultRowHeight="15" x14ac:dyDescent="0.25"/>
  <cols>
    <col min="2" max="2" width="33.7109375" customWidth="1"/>
    <col min="4" max="4" width="12.42578125" customWidth="1"/>
    <col min="7" max="7" width="11.28515625" customWidth="1"/>
    <col min="10" max="10" width="10.28515625" customWidth="1"/>
  </cols>
  <sheetData>
    <row r="1" spans="1:15" ht="87" customHeight="1" x14ac:dyDescent="0.25">
      <c r="A1" s="30" t="s">
        <v>41</v>
      </c>
      <c r="B1" s="31"/>
    </row>
    <row r="2" spans="1:15" ht="15.75" thickBot="1" x14ac:dyDescent="0.3">
      <c r="A2" s="18" t="s">
        <v>0</v>
      </c>
      <c r="B2" s="37" t="s">
        <v>43</v>
      </c>
      <c r="C2" s="38"/>
      <c r="D2" s="39"/>
      <c r="E2" s="15"/>
      <c r="F2" s="16"/>
      <c r="G2" s="15"/>
      <c r="H2" s="15"/>
      <c r="I2" s="15"/>
      <c r="J2" s="17"/>
      <c r="K2" s="15"/>
      <c r="L2" s="15"/>
    </row>
    <row r="3" spans="1:15" ht="44.45" customHeight="1" thickBot="1" x14ac:dyDescent="0.3">
      <c r="A3" s="40" t="s">
        <v>2</v>
      </c>
      <c r="B3" s="40" t="s">
        <v>3</v>
      </c>
      <c r="C3" s="40" t="s">
        <v>4</v>
      </c>
      <c r="D3" s="42" t="s">
        <v>5</v>
      </c>
      <c r="E3" s="43"/>
      <c r="F3" s="43"/>
      <c r="G3" s="40" t="s">
        <v>6</v>
      </c>
      <c r="H3" s="44" t="s">
        <v>7</v>
      </c>
      <c r="I3" s="45"/>
      <c r="J3" s="45"/>
      <c r="K3" s="46"/>
      <c r="L3" s="44" t="s">
        <v>8</v>
      </c>
      <c r="M3" s="45"/>
      <c r="N3" s="45"/>
      <c r="O3" s="46"/>
    </row>
    <row r="4" spans="1:15" ht="15.75" thickBot="1" x14ac:dyDescent="0.3">
      <c r="A4" s="41"/>
      <c r="B4" s="41"/>
      <c r="C4" s="41"/>
      <c r="D4" s="1" t="s">
        <v>9</v>
      </c>
      <c r="E4" s="2" t="s">
        <v>10</v>
      </c>
      <c r="F4" s="3" t="s">
        <v>11</v>
      </c>
      <c r="G4" s="41"/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</row>
    <row r="5" spans="1:15" ht="15.75" thickBot="1" x14ac:dyDescent="0.3">
      <c r="A5" s="2">
        <v>1</v>
      </c>
      <c r="B5" s="2">
        <v>2</v>
      </c>
      <c r="C5" s="4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4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x14ac:dyDescent="0.25">
      <c r="A6" s="5"/>
      <c r="B6" s="47">
        <v>44352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x14ac:dyDescent="0.25">
      <c r="A7" s="6"/>
      <c r="B7" s="7" t="s">
        <v>29</v>
      </c>
      <c r="C7" s="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A8" s="6">
        <v>1</v>
      </c>
      <c r="B8" s="9" t="s">
        <v>30</v>
      </c>
      <c r="C8" s="10" t="s">
        <v>31</v>
      </c>
      <c r="D8" s="8">
        <v>2.6</v>
      </c>
      <c r="E8" s="8">
        <v>8.8000000000000007</v>
      </c>
      <c r="F8" s="8">
        <v>14.3</v>
      </c>
      <c r="G8" s="8">
        <v>147</v>
      </c>
      <c r="H8" s="8">
        <v>0.05</v>
      </c>
      <c r="I8" s="8">
        <v>0.04</v>
      </c>
      <c r="J8" s="8">
        <v>0.04</v>
      </c>
      <c r="K8" s="8">
        <v>0</v>
      </c>
      <c r="L8" s="8">
        <v>7.8</v>
      </c>
      <c r="M8" s="8">
        <v>27.4</v>
      </c>
      <c r="N8" s="8">
        <v>7.5</v>
      </c>
      <c r="O8" s="8">
        <v>0.02</v>
      </c>
    </row>
    <row r="9" spans="1:15" x14ac:dyDescent="0.25">
      <c r="A9" s="14">
        <v>212</v>
      </c>
      <c r="B9" s="22" t="s">
        <v>32</v>
      </c>
      <c r="C9" s="21">
        <v>125</v>
      </c>
      <c r="D9" s="20">
        <v>16.149999999999999</v>
      </c>
      <c r="E9" s="20">
        <v>27.23</v>
      </c>
      <c r="F9" s="20">
        <v>13.38</v>
      </c>
      <c r="G9" s="20">
        <v>181</v>
      </c>
      <c r="H9" s="20">
        <v>0.09</v>
      </c>
      <c r="I9" s="20">
        <v>2.39</v>
      </c>
      <c r="J9" s="20">
        <v>0.26</v>
      </c>
      <c r="K9" s="20">
        <v>0</v>
      </c>
      <c r="L9" s="20">
        <v>88.88</v>
      </c>
      <c r="M9" s="20">
        <v>194.9</v>
      </c>
      <c r="N9" s="20">
        <v>18.260000000000002</v>
      </c>
      <c r="O9" s="20">
        <v>2.2000000000000002</v>
      </c>
    </row>
    <row r="10" spans="1:15" x14ac:dyDescent="0.25">
      <c r="A10" s="6">
        <v>198</v>
      </c>
      <c r="B10" s="11" t="s">
        <v>33</v>
      </c>
      <c r="C10" s="6" t="s">
        <v>34</v>
      </c>
      <c r="D10" s="8">
        <v>0</v>
      </c>
      <c r="E10" s="8">
        <v>0</v>
      </c>
      <c r="F10" s="8">
        <v>20</v>
      </c>
      <c r="G10" s="8">
        <v>78</v>
      </c>
      <c r="H10" s="8">
        <v>0</v>
      </c>
      <c r="I10" s="8">
        <v>0</v>
      </c>
      <c r="J10" s="8">
        <v>0</v>
      </c>
      <c r="K10" s="8">
        <v>2</v>
      </c>
      <c r="L10" s="8">
        <v>7</v>
      </c>
      <c r="M10" s="8">
        <v>9</v>
      </c>
      <c r="N10" s="8">
        <v>5</v>
      </c>
      <c r="O10" s="8">
        <v>1</v>
      </c>
    </row>
    <row r="11" spans="1:15" x14ac:dyDescent="0.25">
      <c r="A11" s="6"/>
      <c r="B11" s="11" t="s">
        <v>20</v>
      </c>
      <c r="C11" s="6" t="s">
        <v>26</v>
      </c>
      <c r="D11" s="8">
        <v>2.4</v>
      </c>
      <c r="E11" s="8">
        <v>0.4</v>
      </c>
      <c r="F11" s="8">
        <v>12.6</v>
      </c>
      <c r="G11" s="8">
        <v>63.6</v>
      </c>
      <c r="H11" s="8">
        <v>0</v>
      </c>
      <c r="I11" s="8">
        <v>0.05</v>
      </c>
      <c r="J11" s="8">
        <v>0.04</v>
      </c>
      <c r="K11" s="8">
        <v>0</v>
      </c>
      <c r="L11" s="8">
        <v>41.5</v>
      </c>
      <c r="M11" s="8">
        <v>56</v>
      </c>
      <c r="N11" s="8">
        <v>10.5</v>
      </c>
      <c r="O11" s="8">
        <v>0.5</v>
      </c>
    </row>
    <row r="12" spans="1:15" x14ac:dyDescent="0.25">
      <c r="A12" s="6"/>
      <c r="B12" s="25" t="s">
        <v>21</v>
      </c>
      <c r="C12" s="6"/>
      <c r="D12" s="12">
        <f>SUM(D8:D11)</f>
        <v>21.15</v>
      </c>
      <c r="E12" s="12">
        <f t="shared" ref="E12:O12" si="0">SUM(E8:E11)</f>
        <v>36.43</v>
      </c>
      <c r="F12" s="12">
        <f t="shared" si="0"/>
        <v>60.28</v>
      </c>
      <c r="G12" s="12">
        <f t="shared" si="0"/>
        <v>469.6</v>
      </c>
      <c r="H12" s="12">
        <f t="shared" si="0"/>
        <v>0.14000000000000001</v>
      </c>
      <c r="I12" s="12">
        <f t="shared" si="0"/>
        <v>2.48</v>
      </c>
      <c r="J12" s="12">
        <f t="shared" si="0"/>
        <v>0.33999999999999997</v>
      </c>
      <c r="K12" s="12">
        <f t="shared" si="0"/>
        <v>2</v>
      </c>
      <c r="L12" s="12">
        <f t="shared" si="0"/>
        <v>145.18</v>
      </c>
      <c r="M12" s="12">
        <f t="shared" si="0"/>
        <v>287.3</v>
      </c>
      <c r="N12" s="12">
        <f t="shared" si="0"/>
        <v>41.260000000000005</v>
      </c>
      <c r="O12" s="12">
        <f t="shared" si="0"/>
        <v>3.72</v>
      </c>
    </row>
    <row r="13" spans="1:15" x14ac:dyDescent="0.25">
      <c r="A13" s="6"/>
      <c r="B13" s="7" t="s">
        <v>1</v>
      </c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5">
      <c r="A14" s="14">
        <v>73</v>
      </c>
      <c r="B14" s="19" t="s">
        <v>35</v>
      </c>
      <c r="C14" s="14">
        <v>60</v>
      </c>
      <c r="D14" s="20">
        <v>0.8</v>
      </c>
      <c r="E14" s="20">
        <v>2.6</v>
      </c>
      <c r="F14" s="20">
        <v>4.5</v>
      </c>
      <c r="G14" s="20">
        <v>48</v>
      </c>
      <c r="H14" s="20">
        <v>0.01</v>
      </c>
      <c r="I14" s="20">
        <v>0.02</v>
      </c>
      <c r="J14" s="20">
        <v>0.02</v>
      </c>
      <c r="K14" s="20">
        <v>5.52</v>
      </c>
      <c r="L14" s="20">
        <v>22.79</v>
      </c>
      <c r="M14" s="20">
        <v>38.39</v>
      </c>
      <c r="N14" s="20">
        <v>13.19</v>
      </c>
      <c r="O14" s="20">
        <v>0.61</v>
      </c>
    </row>
    <row r="15" spans="1:15" x14ac:dyDescent="0.25">
      <c r="A15" s="14"/>
      <c r="B15" s="11" t="s">
        <v>36</v>
      </c>
      <c r="C15" s="6">
        <v>200</v>
      </c>
      <c r="D15" s="8">
        <v>4.0599999999999996</v>
      </c>
      <c r="E15" s="8">
        <v>4.28</v>
      </c>
      <c r="F15" s="8">
        <v>19.079999999999998</v>
      </c>
      <c r="G15" s="8">
        <v>131</v>
      </c>
      <c r="H15" s="8">
        <v>0.02</v>
      </c>
      <c r="I15" s="8">
        <v>0.22700000000000001</v>
      </c>
      <c r="J15" s="8">
        <v>7.2999999999999995E-2</v>
      </c>
      <c r="K15" s="8">
        <v>5.81</v>
      </c>
      <c r="L15" s="8">
        <v>35.299999999999997</v>
      </c>
      <c r="M15" s="8">
        <v>87.17</v>
      </c>
      <c r="N15" s="8">
        <v>71.55</v>
      </c>
      <c r="O15" s="8">
        <v>2.02</v>
      </c>
    </row>
    <row r="16" spans="1:15" x14ac:dyDescent="0.25">
      <c r="A16" s="14">
        <v>342</v>
      </c>
      <c r="B16" s="19" t="s">
        <v>37</v>
      </c>
      <c r="C16" s="6" t="s">
        <v>38</v>
      </c>
      <c r="D16" s="8">
        <v>21.93</v>
      </c>
      <c r="E16" s="8">
        <v>20.239999999999998</v>
      </c>
      <c r="F16" s="8">
        <v>28.98</v>
      </c>
      <c r="G16" s="8">
        <v>298</v>
      </c>
      <c r="H16" s="8">
        <v>0.04</v>
      </c>
      <c r="I16" s="8">
        <v>0.1</v>
      </c>
      <c r="J16" s="8">
        <v>0.16</v>
      </c>
      <c r="K16" s="8">
        <v>7.37</v>
      </c>
      <c r="L16" s="8">
        <v>50.02</v>
      </c>
      <c r="M16" s="8">
        <v>154.56</v>
      </c>
      <c r="N16" s="8">
        <v>36.340000000000003</v>
      </c>
      <c r="O16" s="8">
        <v>2.93</v>
      </c>
    </row>
    <row r="17" spans="1:15" x14ac:dyDescent="0.25">
      <c r="A17" s="6">
        <v>349</v>
      </c>
      <c r="B17" s="11" t="s">
        <v>39</v>
      </c>
      <c r="C17" s="13">
        <v>200</v>
      </c>
      <c r="D17" s="8">
        <v>7.0000000000000007E-2</v>
      </c>
      <c r="E17" s="8">
        <v>0</v>
      </c>
      <c r="F17" s="8">
        <v>21.82</v>
      </c>
      <c r="G17" s="8">
        <v>132</v>
      </c>
      <c r="H17" s="8">
        <v>0</v>
      </c>
      <c r="I17" s="8">
        <v>0.04</v>
      </c>
      <c r="J17" s="8">
        <v>0.04</v>
      </c>
      <c r="K17" s="8">
        <v>9.8000000000000007</v>
      </c>
      <c r="L17" s="8">
        <v>21.2</v>
      </c>
      <c r="M17" s="8">
        <v>11.96</v>
      </c>
      <c r="N17" s="8">
        <v>6.8</v>
      </c>
      <c r="O17" s="8">
        <v>0.52</v>
      </c>
    </row>
    <row r="18" spans="1:15" x14ac:dyDescent="0.25">
      <c r="A18" s="6"/>
      <c r="B18" s="11" t="s">
        <v>20</v>
      </c>
      <c r="C18" s="14" t="s">
        <v>26</v>
      </c>
      <c r="D18" s="20">
        <v>3.7</v>
      </c>
      <c r="E18" s="20">
        <v>0.6</v>
      </c>
      <c r="F18" s="20">
        <v>20.6</v>
      </c>
      <c r="G18" s="20">
        <v>102.6</v>
      </c>
      <c r="H18" s="8">
        <v>0</v>
      </c>
      <c r="I18" s="8">
        <v>0.06</v>
      </c>
      <c r="J18" s="8">
        <v>0.05</v>
      </c>
      <c r="K18" s="8">
        <v>0</v>
      </c>
      <c r="L18" s="8">
        <v>52.61</v>
      </c>
      <c r="M18" s="8">
        <v>101.5</v>
      </c>
      <c r="N18" s="8">
        <v>27.5</v>
      </c>
      <c r="O18" s="8">
        <v>0.75</v>
      </c>
    </row>
    <row r="19" spans="1:15" x14ac:dyDescent="0.25">
      <c r="A19" s="6"/>
      <c r="B19" s="25" t="s">
        <v>21</v>
      </c>
      <c r="C19" s="24"/>
      <c r="D19" s="12">
        <f>SUM(D14:D18)</f>
        <v>30.56</v>
      </c>
      <c r="E19" s="12">
        <f t="shared" ref="E19:O19" si="1">SUM(E14:E18)</f>
        <v>27.72</v>
      </c>
      <c r="F19" s="12">
        <f t="shared" si="1"/>
        <v>94.97999999999999</v>
      </c>
      <c r="G19" s="12">
        <f t="shared" si="1"/>
        <v>711.6</v>
      </c>
      <c r="H19" s="12">
        <f t="shared" si="1"/>
        <v>7.0000000000000007E-2</v>
      </c>
      <c r="I19" s="12">
        <f t="shared" si="1"/>
        <v>0.44699999999999995</v>
      </c>
      <c r="J19" s="12">
        <f t="shared" si="1"/>
        <v>0.34299999999999997</v>
      </c>
      <c r="K19" s="12">
        <f t="shared" si="1"/>
        <v>28.5</v>
      </c>
      <c r="L19" s="12">
        <f t="shared" si="1"/>
        <v>181.92000000000002</v>
      </c>
      <c r="M19" s="12">
        <f t="shared" si="1"/>
        <v>393.58</v>
      </c>
      <c r="N19" s="12">
        <f t="shared" si="1"/>
        <v>155.38</v>
      </c>
      <c r="O19" s="12">
        <f t="shared" si="1"/>
        <v>6.83</v>
      </c>
    </row>
    <row r="20" spans="1:15" x14ac:dyDescent="0.25">
      <c r="A20" s="6"/>
      <c r="B20" s="7" t="s">
        <v>22</v>
      </c>
      <c r="C20" s="1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25">
      <c r="A21" s="6"/>
      <c r="B21" s="24"/>
      <c r="C21" s="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x14ac:dyDescent="0.25">
      <c r="A22" s="14"/>
      <c r="B22" s="11" t="s">
        <v>40</v>
      </c>
      <c r="C22" s="6">
        <v>120</v>
      </c>
      <c r="D22" s="20">
        <f>180*1.5/100</f>
        <v>2.7</v>
      </c>
      <c r="E22" s="20">
        <f>180*0.5/100</f>
        <v>0.9</v>
      </c>
      <c r="F22" s="20">
        <f>180*21/100</f>
        <v>37.799999999999997</v>
      </c>
      <c r="G22" s="20">
        <f>96*180/100</f>
        <v>172.8</v>
      </c>
      <c r="H22" s="20">
        <v>0.02</v>
      </c>
      <c r="I22" s="20">
        <f>0.04*180/100</f>
        <v>7.2000000000000008E-2</v>
      </c>
      <c r="J22" s="20">
        <v>0.05</v>
      </c>
      <c r="K22" s="20">
        <f>10*180/100</f>
        <v>18</v>
      </c>
      <c r="L22" s="20">
        <f>8*180/100</f>
        <v>14.4</v>
      </c>
      <c r="M22" s="20">
        <f>28*180/100</f>
        <v>50.4</v>
      </c>
      <c r="N22" s="20">
        <f>42*180/100</f>
        <v>75.599999999999994</v>
      </c>
      <c r="O22" s="8">
        <f>0.6*180/100</f>
        <v>1.08</v>
      </c>
    </row>
    <row r="23" spans="1:15" x14ac:dyDescent="0.25">
      <c r="A23" s="6"/>
      <c r="B23" s="9" t="s">
        <v>27</v>
      </c>
      <c r="C23" s="6">
        <v>200</v>
      </c>
      <c r="D23" s="8">
        <v>0.1</v>
      </c>
      <c r="E23" s="8">
        <v>0</v>
      </c>
      <c r="F23" s="8">
        <v>15</v>
      </c>
      <c r="G23" s="8">
        <v>116</v>
      </c>
      <c r="H23" s="8">
        <v>0</v>
      </c>
      <c r="I23" s="8">
        <v>0</v>
      </c>
      <c r="J23" s="8">
        <v>0.01</v>
      </c>
      <c r="K23" s="8">
        <v>0.1</v>
      </c>
      <c r="L23" s="8">
        <v>5.25</v>
      </c>
      <c r="M23" s="8">
        <v>8.24</v>
      </c>
      <c r="N23" s="8">
        <v>4.4000000000000004</v>
      </c>
      <c r="O23" s="8">
        <v>0.82</v>
      </c>
    </row>
    <row r="24" spans="1:15" x14ac:dyDescent="0.25">
      <c r="A24" s="6"/>
      <c r="B24" s="25" t="s">
        <v>21</v>
      </c>
      <c r="C24" s="24"/>
      <c r="D24" s="12">
        <f>SUM(D22:D23)</f>
        <v>2.8000000000000003</v>
      </c>
      <c r="E24" s="12">
        <f t="shared" ref="E24:O24" si="2">SUM(E22:E23)</f>
        <v>0.9</v>
      </c>
      <c r="F24" s="12">
        <f t="shared" si="2"/>
        <v>52.8</v>
      </c>
      <c r="G24" s="12">
        <f t="shared" si="2"/>
        <v>288.8</v>
      </c>
      <c r="H24" s="12">
        <f t="shared" si="2"/>
        <v>0.02</v>
      </c>
      <c r="I24" s="12">
        <f t="shared" si="2"/>
        <v>7.2000000000000008E-2</v>
      </c>
      <c r="J24" s="12">
        <f t="shared" si="2"/>
        <v>6.0000000000000005E-2</v>
      </c>
      <c r="K24" s="12">
        <f t="shared" si="2"/>
        <v>18.100000000000001</v>
      </c>
      <c r="L24" s="12">
        <f t="shared" si="2"/>
        <v>19.649999999999999</v>
      </c>
      <c r="M24" s="12">
        <f t="shared" si="2"/>
        <v>58.64</v>
      </c>
      <c r="N24" s="12">
        <f t="shared" si="2"/>
        <v>80</v>
      </c>
      <c r="O24" s="12">
        <f t="shared" si="2"/>
        <v>1.9</v>
      </c>
    </row>
    <row r="25" spans="1:15" ht="20.25" x14ac:dyDescent="0.25">
      <c r="A25" s="6"/>
      <c r="B25" s="26" t="s">
        <v>23</v>
      </c>
      <c r="C25" s="13"/>
      <c r="D25" s="27">
        <f>D12+D19+D24</f>
        <v>54.509999999999991</v>
      </c>
      <c r="E25" s="27">
        <f t="shared" ref="E25:O25" si="3">E12+E19+E24</f>
        <v>65.050000000000011</v>
      </c>
      <c r="F25" s="27">
        <f t="shared" si="3"/>
        <v>208.06</v>
      </c>
      <c r="G25" s="27">
        <f t="shared" si="3"/>
        <v>1470</v>
      </c>
      <c r="H25" s="27">
        <f t="shared" si="3"/>
        <v>0.23</v>
      </c>
      <c r="I25" s="27">
        <f t="shared" si="3"/>
        <v>2.9990000000000001</v>
      </c>
      <c r="J25" s="27">
        <f t="shared" si="3"/>
        <v>0.74299999999999999</v>
      </c>
      <c r="K25" s="27">
        <f t="shared" si="3"/>
        <v>48.6</v>
      </c>
      <c r="L25" s="27">
        <f t="shared" si="3"/>
        <v>346.75</v>
      </c>
      <c r="M25" s="27">
        <f t="shared" si="3"/>
        <v>739.52</v>
      </c>
      <c r="N25" s="27">
        <f t="shared" si="3"/>
        <v>276.64</v>
      </c>
      <c r="O25" s="27">
        <f t="shared" si="3"/>
        <v>12.450000000000001</v>
      </c>
    </row>
    <row r="26" spans="1:15" ht="40.9" customHeight="1" x14ac:dyDescent="0.25">
      <c r="A26" s="50" t="s">
        <v>24</v>
      </c>
      <c r="B26" s="51"/>
      <c r="C26" s="52" t="s">
        <v>28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ht="29.45" customHeight="1" x14ac:dyDescent="0.25">
      <c r="A27" s="32" t="s">
        <v>25</v>
      </c>
      <c r="B27" s="33"/>
      <c r="C27" s="34" t="s">
        <v>44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x14ac:dyDescent="0.25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29" t="s">
        <v>45</v>
      </c>
      <c r="B29" s="29"/>
      <c r="C29" s="29"/>
    </row>
    <row r="30" spans="1:15" x14ac:dyDescent="0.25">
      <c r="A30" s="29"/>
      <c r="B30" s="29"/>
      <c r="C30" s="29"/>
    </row>
    <row r="31" spans="1:15" x14ac:dyDescent="0.25">
      <c r="A31" s="29"/>
      <c r="B31" s="29"/>
      <c r="C31" s="29"/>
    </row>
  </sheetData>
  <mergeCells count="16">
    <mergeCell ref="A28:O28"/>
    <mergeCell ref="A29:C31"/>
    <mergeCell ref="A1:B1"/>
    <mergeCell ref="A27:B27"/>
    <mergeCell ref="C27:O27"/>
    <mergeCell ref="B2:D2"/>
    <mergeCell ref="A3:A4"/>
    <mergeCell ref="B3:B4"/>
    <mergeCell ref="C3:C4"/>
    <mergeCell ref="D3:F3"/>
    <mergeCell ref="G3:G4"/>
    <mergeCell ref="H3:K3"/>
    <mergeCell ref="L3:O3"/>
    <mergeCell ref="B6:O6"/>
    <mergeCell ref="A26:B26"/>
    <mergeCell ref="C26:O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166,50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2021-06-09T15:23:37Z</dcterms:modified>
</cp:coreProperties>
</file>