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080" windowHeight="4350" activeTab="0"/>
  </bookViews>
  <sheets>
    <sheet name="Показатели по предметам" sheetId="1" r:id="rId1"/>
    <sheet name="Итоги успеваемости" sheetId="2" r:id="rId2"/>
  </sheets>
  <definedNames/>
  <calcPr fullCalcOnLoad="1"/>
</workbook>
</file>

<file path=xl/sharedStrings.xml><?xml version="1.0" encoding="utf-8"?>
<sst xmlns="http://schemas.openxmlformats.org/spreadsheetml/2006/main" count="185" uniqueCount="87">
  <si>
    <t>Класс</t>
  </si>
  <si>
    <t>Колич. учащ.</t>
  </si>
  <si>
    <t>Учитель</t>
  </si>
  <si>
    <t>Русский язык</t>
  </si>
  <si>
    <t>Литература</t>
  </si>
  <si>
    <t>Математика</t>
  </si>
  <si>
    <t>Алгебра</t>
  </si>
  <si>
    <t>Геометрия</t>
  </si>
  <si>
    <t>История</t>
  </si>
  <si>
    <t>Обществознание</t>
  </si>
  <si>
    <t>Биология</t>
  </si>
  <si>
    <t>Физика</t>
  </si>
  <si>
    <t>Химия</t>
  </si>
  <si>
    <t>География</t>
  </si>
  <si>
    <t>Физкультура</t>
  </si>
  <si>
    <t>Музыка</t>
  </si>
  <si>
    <t>Всего</t>
  </si>
  <si>
    <t>Учебный предмет</t>
  </si>
  <si>
    <t>Окружающий мир</t>
  </si>
  <si>
    <t>Мордовский язык</t>
  </si>
  <si>
    <t>Технология</t>
  </si>
  <si>
    <t>Английский язык</t>
  </si>
  <si>
    <t>Информатика</t>
  </si>
  <si>
    <t>успеваемость</t>
  </si>
  <si>
    <t>Пропущено дней</t>
  </si>
  <si>
    <t>По болезни</t>
  </si>
  <si>
    <t>Пропущено уроков</t>
  </si>
  <si>
    <t>Средний балл</t>
  </si>
  <si>
    <t>% успеваем</t>
  </si>
  <si>
    <t>Искусство</t>
  </si>
  <si>
    <t>ОБЖ</t>
  </si>
  <si>
    <t>% кач знаний</t>
  </si>
  <si>
    <t>ИКМК</t>
  </si>
  <si>
    <t>Немецкий язык</t>
  </si>
  <si>
    <t>МХК</t>
  </si>
  <si>
    <t>ИТОГО</t>
  </si>
  <si>
    <t>ИЗО</t>
  </si>
  <si>
    <t>Морд. литература</t>
  </si>
  <si>
    <t>ВСЕГО</t>
  </si>
  <si>
    <t>Кол-во уч.на начало четверти</t>
  </si>
  <si>
    <t>ИТОГО 1-4 кл</t>
  </si>
  <si>
    <t>ИТОГО 5-9 кл</t>
  </si>
  <si>
    <t>ИТОГО 10-11 кл</t>
  </si>
  <si>
    <t>Кол-во уч.наконец четверти</t>
  </si>
  <si>
    <t xml:space="preserve">ПРИМЕЧАНИЕ </t>
  </si>
  <si>
    <t>Кол-во аттестуемых</t>
  </si>
  <si>
    <t>средний балл</t>
  </si>
  <si>
    <t>качество знаний</t>
  </si>
  <si>
    <t>"5"</t>
  </si>
  <si>
    <t>"4" и "5"</t>
  </si>
  <si>
    <t>закончили с оценками</t>
  </si>
  <si>
    <t>имеются "3"</t>
  </si>
  <si>
    <t>имеются "2"</t>
  </si>
  <si>
    <t>ФИО кто выбыл и куда (класс)</t>
  </si>
  <si>
    <t>ФИО кто прибыл и откуда (класс)</t>
  </si>
  <si>
    <t>СРЕДНИЙ БАЛЛ</t>
  </si>
  <si>
    <r>
      <t xml:space="preserve">            МБОУ </t>
    </r>
    <r>
      <rPr>
        <u val="single"/>
        <sz val="14"/>
        <rFont val="Times New Roman"/>
        <family val="1"/>
      </rPr>
      <t xml:space="preserve">" Большеберезниковская ООШ                                                   "  </t>
    </r>
  </si>
  <si>
    <t>Коробова Л.П.</t>
  </si>
  <si>
    <t>Белоглазов М.Н.</t>
  </si>
  <si>
    <t>Медведева В.В.</t>
  </si>
  <si>
    <t>Рыгина О.И.</t>
  </si>
  <si>
    <t>Рыгин В.А.</t>
  </si>
  <si>
    <t>Прокина Т.Н.</t>
  </si>
  <si>
    <t>Забатурина Е.П.</t>
  </si>
  <si>
    <t>Катищина Г..П.</t>
  </si>
  <si>
    <t>Катищина Г.П.</t>
  </si>
  <si>
    <t>Зевайкина Н.М.</t>
  </si>
  <si>
    <t xml:space="preserve">Новикова Г.А. </t>
  </si>
  <si>
    <t>Кеняйкина В.Н.</t>
  </si>
  <si>
    <t>Катищина Г.П.Шамонина Р.И.</t>
  </si>
  <si>
    <t>Аношкина С.М.</t>
  </si>
  <si>
    <t>Даньшина Т. А.</t>
  </si>
  <si>
    <t>Шамонина Р.И.</t>
  </si>
  <si>
    <t>Струенков Р.М.</t>
  </si>
  <si>
    <t>Кудрявцева Н.А.</t>
  </si>
  <si>
    <t>Ковалева Е.В.</t>
  </si>
  <si>
    <t>Лизиков Сергей Алексеевич МБОУ "Большеберезниковская СОШ"</t>
  </si>
  <si>
    <r>
      <t xml:space="preserve"> Показатели обученности учащихся   за</t>
    </r>
    <r>
      <rPr>
        <u val="single"/>
        <sz val="14"/>
        <rFont val="Times New Roman"/>
        <family val="1"/>
      </rPr>
      <t xml:space="preserve"> 3 </t>
    </r>
    <r>
      <rPr>
        <sz val="14"/>
        <rFont val="Times New Roman"/>
        <family val="1"/>
      </rPr>
      <t xml:space="preserve"> четверть  2017-2018  уч. года</t>
    </r>
  </si>
  <si>
    <r>
      <t>Итоги успеваемости и посещаемости за 3</t>
    </r>
    <r>
      <rPr>
        <b/>
        <u val="single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четверть 2017 -2018 учебного года</t>
    </r>
  </si>
  <si>
    <t>0.96</t>
  </si>
  <si>
    <t>3 кл</t>
  </si>
  <si>
    <t>7 кл Ромашкина Яна из ГКУСОРМ "Республиканский социальный приют для детей и подростков ""</t>
  </si>
  <si>
    <t>"Надежда"</t>
  </si>
  <si>
    <t>8 кл Зевайкина Татьяна Александровна</t>
  </si>
  <si>
    <t>МБОУ "Большеберезниковская ООШ",</t>
  </si>
  <si>
    <t>5 кл Зевайкин Александр Александрович</t>
  </si>
  <si>
    <t>МБОУ "Большеберезниковская ООШ"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</si>
</sst>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/>
    </xf>
    <xf numFmtId="0" fontId="7" fillId="10" borderId="11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7" fillId="10" borderId="10" xfId="0" applyFont="1" applyFill="1" applyBorder="1" applyAlignment="1">
      <alignment horizontal="center" wrapText="1"/>
    </xf>
    <xf numFmtId="164" fontId="7" fillId="10" borderId="10" xfId="0" applyNumberFormat="1" applyFont="1" applyFill="1" applyBorder="1" applyAlignment="1">
      <alignment horizontal="center"/>
    </xf>
    <xf numFmtId="9" fontId="7" fillId="10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2" fontId="6" fillId="10" borderId="10" xfId="0" applyNumberFormat="1" applyFont="1" applyFill="1" applyBorder="1" applyAlignment="1">
      <alignment horizontal="center"/>
    </xf>
    <xf numFmtId="2" fontId="11" fillId="10" borderId="10" xfId="0" applyNumberFormat="1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 wrapText="1"/>
    </xf>
    <xf numFmtId="1" fontId="11" fillId="10" borderId="10" xfId="0" applyNumberFormat="1" applyFont="1" applyFill="1" applyBorder="1" applyAlignment="1">
      <alignment horizontal="center"/>
    </xf>
    <xf numFmtId="10" fontId="11" fillId="1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H191" sqref="H191"/>
    </sheetView>
  </sheetViews>
  <sheetFormatPr defaultColWidth="9.00390625" defaultRowHeight="12.75"/>
  <cols>
    <col min="1" max="1" width="16.375" style="2" customWidth="1"/>
    <col min="2" max="2" width="5.625" style="0" customWidth="1"/>
    <col min="3" max="3" width="7.125" style="8" customWidth="1"/>
    <col min="4" max="4" width="5.75390625" style="8" customWidth="1"/>
    <col min="5" max="5" width="7.125" style="8" customWidth="1"/>
    <col min="6" max="6" width="6.00390625" style="8" customWidth="1"/>
    <col min="7" max="7" width="5.25390625" style="0" customWidth="1"/>
    <col min="8" max="8" width="10.125" style="0" customWidth="1"/>
    <col min="9" max="9" width="9.00390625" style="0" customWidth="1"/>
    <col min="10" max="10" width="9.375" style="0" customWidth="1"/>
    <col min="11" max="11" width="16.875" style="9" customWidth="1"/>
  </cols>
  <sheetData>
    <row r="1" spans="1:11" ht="20.25" customHeight="1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0.25" customHeight="1">
      <c r="A2" s="40" t="s">
        <v>77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" customFormat="1" ht="27.75" customHeight="1">
      <c r="A3" s="29" t="s">
        <v>17</v>
      </c>
      <c r="B3" s="24" t="s">
        <v>0</v>
      </c>
      <c r="C3" s="29" t="s">
        <v>1</v>
      </c>
      <c r="D3" s="24">
        <v>5</v>
      </c>
      <c r="E3" s="24">
        <v>4</v>
      </c>
      <c r="F3" s="24">
        <v>3</v>
      </c>
      <c r="G3" s="24">
        <v>2</v>
      </c>
      <c r="H3" s="29" t="s">
        <v>27</v>
      </c>
      <c r="I3" s="29" t="s">
        <v>31</v>
      </c>
      <c r="J3" s="29" t="s">
        <v>28</v>
      </c>
      <c r="K3" s="24" t="s">
        <v>2</v>
      </c>
    </row>
    <row r="4" spans="1:11" s="2" customFormat="1" ht="15">
      <c r="A4" s="24" t="s">
        <v>3</v>
      </c>
      <c r="B4" s="24">
        <v>3</v>
      </c>
      <c r="C4" s="6">
        <v>13</v>
      </c>
      <c r="D4" s="6">
        <v>2</v>
      </c>
      <c r="E4" s="6">
        <v>6</v>
      </c>
      <c r="F4" s="6">
        <v>5</v>
      </c>
      <c r="G4" s="6">
        <v>0</v>
      </c>
      <c r="H4" s="30">
        <f>(D4*5+E4*4+F4*3+G4*2)/C4</f>
        <v>3.769230769230769</v>
      </c>
      <c r="I4" s="31">
        <f aca="true" t="shared" si="0" ref="I4:I115">(D4+E4)/C4</f>
        <v>0.6153846153846154</v>
      </c>
      <c r="J4" s="31">
        <f>(D4+E4+F4)/C4</f>
        <v>1</v>
      </c>
      <c r="K4" s="6" t="s">
        <v>70</v>
      </c>
    </row>
    <row r="5" spans="1:11" s="2" customFormat="1" ht="15">
      <c r="A5" s="24"/>
      <c r="B5" s="24">
        <v>4</v>
      </c>
      <c r="C5" s="6">
        <v>15</v>
      </c>
      <c r="D5" s="6">
        <v>1</v>
      </c>
      <c r="E5" s="6">
        <v>4</v>
      </c>
      <c r="F5" s="6">
        <v>10</v>
      </c>
      <c r="G5" s="6">
        <v>0</v>
      </c>
      <c r="H5" s="30">
        <f aca="true" t="shared" si="1" ref="H5:H66">(D5*5+E5*4+F5*3+G5*2)/C5</f>
        <v>3.4</v>
      </c>
      <c r="I5" s="31">
        <f t="shared" si="0"/>
        <v>0.3333333333333333</v>
      </c>
      <c r="J5" s="31">
        <f aca="true" t="shared" si="2" ref="J5:J12">(D5+E5+F5)/C5</f>
        <v>1</v>
      </c>
      <c r="K5" s="6" t="s">
        <v>59</v>
      </c>
    </row>
    <row r="6" spans="1:11" s="2" customFormat="1" ht="15">
      <c r="A6" s="24"/>
      <c r="B6" s="24">
        <v>5</v>
      </c>
      <c r="C6" s="6">
        <v>19</v>
      </c>
      <c r="D6" s="6">
        <v>3</v>
      </c>
      <c r="E6" s="6">
        <v>5</v>
      </c>
      <c r="F6" s="6">
        <v>11</v>
      </c>
      <c r="G6" s="6">
        <v>0</v>
      </c>
      <c r="H6" s="30">
        <f t="shared" si="1"/>
        <v>3.5789473684210527</v>
      </c>
      <c r="I6" s="31">
        <f t="shared" si="0"/>
        <v>0.42105263157894735</v>
      </c>
      <c r="J6" s="31">
        <f t="shared" si="2"/>
        <v>1</v>
      </c>
      <c r="K6" s="6" t="s">
        <v>66</v>
      </c>
    </row>
    <row r="7" spans="1:11" s="2" customFormat="1" ht="15">
      <c r="A7" s="24"/>
      <c r="B7" s="24">
        <v>6</v>
      </c>
      <c r="C7" s="6">
        <v>10</v>
      </c>
      <c r="D7" s="6">
        <v>0</v>
      </c>
      <c r="E7" s="6">
        <v>6</v>
      </c>
      <c r="F7" s="6">
        <v>4</v>
      </c>
      <c r="G7" s="6">
        <v>0</v>
      </c>
      <c r="H7" s="30">
        <f t="shared" si="1"/>
        <v>3.6</v>
      </c>
      <c r="I7" s="31">
        <f t="shared" si="0"/>
        <v>0.6</v>
      </c>
      <c r="J7" s="31">
        <f t="shared" si="2"/>
        <v>1</v>
      </c>
      <c r="K7" s="6" t="s">
        <v>57</v>
      </c>
    </row>
    <row r="8" spans="1:11" s="2" customFormat="1" ht="15">
      <c r="A8" s="24"/>
      <c r="B8" s="24">
        <v>7</v>
      </c>
      <c r="C8" s="6">
        <v>15</v>
      </c>
      <c r="D8" s="6">
        <v>1</v>
      </c>
      <c r="E8" s="6">
        <v>6</v>
      </c>
      <c r="F8" s="6">
        <v>8</v>
      </c>
      <c r="G8" s="6">
        <v>0</v>
      </c>
      <c r="H8" s="30">
        <f t="shared" si="1"/>
        <v>3.533333333333333</v>
      </c>
      <c r="I8" s="31">
        <f t="shared" si="0"/>
        <v>0.4666666666666667</v>
      </c>
      <c r="J8" s="31">
        <f t="shared" si="2"/>
        <v>1</v>
      </c>
      <c r="K8" s="6" t="s">
        <v>66</v>
      </c>
    </row>
    <row r="9" spans="1:11" s="2" customFormat="1" ht="15">
      <c r="A9" s="24"/>
      <c r="B9" s="24">
        <v>8</v>
      </c>
      <c r="C9" s="6">
        <v>18</v>
      </c>
      <c r="D9" s="6">
        <v>3</v>
      </c>
      <c r="E9" s="6">
        <v>3</v>
      </c>
      <c r="F9" s="6">
        <v>12</v>
      </c>
      <c r="G9" s="6">
        <v>0</v>
      </c>
      <c r="H9" s="30">
        <f t="shared" si="1"/>
        <v>3.5</v>
      </c>
      <c r="I9" s="31">
        <f t="shared" si="0"/>
        <v>0.3333333333333333</v>
      </c>
      <c r="J9" s="31">
        <f t="shared" si="2"/>
        <v>1</v>
      </c>
      <c r="K9" s="6" t="s">
        <v>66</v>
      </c>
    </row>
    <row r="10" spans="1:11" s="2" customFormat="1" ht="15">
      <c r="A10" s="24"/>
      <c r="B10" s="24">
        <v>9</v>
      </c>
      <c r="C10" s="6">
        <v>26</v>
      </c>
      <c r="D10" s="6">
        <v>3</v>
      </c>
      <c r="E10" s="6">
        <v>11</v>
      </c>
      <c r="F10" s="6">
        <v>12</v>
      </c>
      <c r="G10" s="6">
        <v>0</v>
      </c>
      <c r="H10" s="30">
        <f t="shared" si="1"/>
        <v>3.6538461538461537</v>
      </c>
      <c r="I10" s="31">
        <f t="shared" si="0"/>
        <v>0.5384615384615384</v>
      </c>
      <c r="J10" s="31">
        <f t="shared" si="2"/>
        <v>1</v>
      </c>
      <c r="K10" s="6" t="s">
        <v>57</v>
      </c>
    </row>
    <row r="11" spans="1:11" s="2" customFormat="1" ht="15">
      <c r="A11" s="24"/>
      <c r="B11" s="24">
        <v>10</v>
      </c>
      <c r="C11" s="6"/>
      <c r="D11" s="6"/>
      <c r="E11" s="6"/>
      <c r="F11" s="6"/>
      <c r="G11" s="6"/>
      <c r="H11" s="30" t="e">
        <f t="shared" si="1"/>
        <v>#DIV/0!</v>
      </c>
      <c r="I11" s="31" t="e">
        <f t="shared" si="0"/>
        <v>#DIV/0!</v>
      </c>
      <c r="J11" s="31" t="e">
        <f t="shared" si="2"/>
        <v>#DIV/0!</v>
      </c>
      <c r="K11" s="6"/>
    </row>
    <row r="12" spans="1:11" s="2" customFormat="1" ht="15">
      <c r="A12" s="24"/>
      <c r="B12" s="24">
        <v>11</v>
      </c>
      <c r="C12" s="6"/>
      <c r="D12" s="6"/>
      <c r="E12" s="6"/>
      <c r="F12" s="6"/>
      <c r="G12" s="6"/>
      <c r="H12" s="30" t="e">
        <f t="shared" si="1"/>
        <v>#DIV/0!</v>
      </c>
      <c r="I12" s="31" t="e">
        <f t="shared" si="0"/>
        <v>#DIV/0!</v>
      </c>
      <c r="J12" s="31" t="e">
        <f t="shared" si="2"/>
        <v>#DIV/0!</v>
      </c>
      <c r="K12" s="6"/>
    </row>
    <row r="13" spans="1:11" s="2" customFormat="1" ht="15">
      <c r="A13" s="24" t="s">
        <v>35</v>
      </c>
      <c r="B13" s="24"/>
      <c r="C13" s="24">
        <f>SUM(C4:C12)</f>
        <v>116</v>
      </c>
      <c r="D13" s="24">
        <f>SUM(D4:D12)</f>
        <v>13</v>
      </c>
      <c r="E13" s="24">
        <f>SUM(E4:E12)</f>
        <v>41</v>
      </c>
      <c r="F13" s="24">
        <f>SUM(F4:F12)</f>
        <v>62</v>
      </c>
      <c r="G13" s="24">
        <f>SUM(G4:G12)</f>
        <v>0</v>
      </c>
      <c r="H13" s="30">
        <f t="shared" si="1"/>
        <v>3.5775862068965516</v>
      </c>
      <c r="I13" s="31">
        <f t="shared" si="0"/>
        <v>0.46551724137931033</v>
      </c>
      <c r="J13" s="31">
        <f>(D13+E13+F13)/C13</f>
        <v>1</v>
      </c>
      <c r="K13" s="6"/>
    </row>
    <row r="14" spans="1:11" s="2" customFormat="1" ht="15">
      <c r="A14" s="24" t="s">
        <v>4</v>
      </c>
      <c r="B14" s="24">
        <v>3</v>
      </c>
      <c r="C14" s="6">
        <v>13</v>
      </c>
      <c r="D14" s="6">
        <v>7</v>
      </c>
      <c r="E14" s="6">
        <v>4</v>
      </c>
      <c r="F14" s="6">
        <v>2</v>
      </c>
      <c r="G14" s="6">
        <v>0</v>
      </c>
      <c r="H14" s="30">
        <f t="shared" si="1"/>
        <v>4.384615384615385</v>
      </c>
      <c r="I14" s="31">
        <f t="shared" si="0"/>
        <v>0.8461538461538461</v>
      </c>
      <c r="J14" s="31">
        <f aca="true" t="shared" si="3" ref="J14:J75">(D14+E14+F14)/C14</f>
        <v>1</v>
      </c>
      <c r="K14" s="6" t="s">
        <v>70</v>
      </c>
    </row>
    <row r="15" spans="1:11" s="2" customFormat="1" ht="15">
      <c r="A15" s="24"/>
      <c r="B15" s="24">
        <v>4</v>
      </c>
      <c r="C15" s="6">
        <v>15</v>
      </c>
      <c r="D15" s="6">
        <v>5</v>
      </c>
      <c r="E15" s="6">
        <v>8</v>
      </c>
      <c r="F15" s="6">
        <v>2</v>
      </c>
      <c r="G15" s="6">
        <v>0</v>
      </c>
      <c r="H15" s="30">
        <f t="shared" si="1"/>
        <v>4.2</v>
      </c>
      <c r="I15" s="31">
        <f t="shared" si="0"/>
        <v>0.8666666666666667</v>
      </c>
      <c r="J15" s="31">
        <f t="shared" si="3"/>
        <v>1</v>
      </c>
      <c r="K15" s="6" t="s">
        <v>59</v>
      </c>
    </row>
    <row r="16" spans="1:11" s="2" customFormat="1" ht="15">
      <c r="A16" s="24"/>
      <c r="B16" s="24">
        <v>5</v>
      </c>
      <c r="C16" s="6">
        <v>19</v>
      </c>
      <c r="D16" s="6">
        <v>3</v>
      </c>
      <c r="E16" s="6">
        <v>10</v>
      </c>
      <c r="F16" s="6">
        <v>6</v>
      </c>
      <c r="G16" s="6">
        <v>0</v>
      </c>
      <c r="H16" s="30">
        <f t="shared" si="1"/>
        <v>3.8421052631578947</v>
      </c>
      <c r="I16" s="31">
        <f t="shared" si="0"/>
        <v>0.6842105263157895</v>
      </c>
      <c r="J16" s="31">
        <f t="shared" si="3"/>
        <v>1</v>
      </c>
      <c r="K16" s="6" t="s">
        <v>57</v>
      </c>
    </row>
    <row r="17" spans="1:11" s="2" customFormat="1" ht="15">
      <c r="A17" s="24"/>
      <c r="B17" s="24">
        <v>6</v>
      </c>
      <c r="C17" s="6">
        <v>10</v>
      </c>
      <c r="D17" s="6">
        <v>4</v>
      </c>
      <c r="E17" s="6">
        <v>4</v>
      </c>
      <c r="F17" s="6">
        <v>2</v>
      </c>
      <c r="G17" s="6">
        <v>0</v>
      </c>
      <c r="H17" s="30">
        <f t="shared" si="1"/>
        <v>4.2</v>
      </c>
      <c r="I17" s="31">
        <f t="shared" si="0"/>
        <v>0.8</v>
      </c>
      <c r="J17" s="31">
        <f t="shared" si="3"/>
        <v>1</v>
      </c>
      <c r="K17" s="6" t="s">
        <v>57</v>
      </c>
    </row>
    <row r="18" spans="1:11" s="2" customFormat="1" ht="15">
      <c r="A18" s="24"/>
      <c r="B18" s="24">
        <v>7</v>
      </c>
      <c r="C18" s="6">
        <v>15</v>
      </c>
      <c r="D18" s="6">
        <v>5</v>
      </c>
      <c r="E18" s="6">
        <v>2</v>
      </c>
      <c r="F18" s="6">
        <v>8</v>
      </c>
      <c r="G18" s="6">
        <v>0</v>
      </c>
      <c r="H18" s="30">
        <f t="shared" si="1"/>
        <v>3.8</v>
      </c>
      <c r="I18" s="31">
        <f t="shared" si="0"/>
        <v>0.4666666666666667</v>
      </c>
      <c r="J18" s="31">
        <f t="shared" si="3"/>
        <v>1</v>
      </c>
      <c r="K18" s="6" t="s">
        <v>66</v>
      </c>
    </row>
    <row r="19" spans="1:11" s="2" customFormat="1" ht="15">
      <c r="A19" s="24"/>
      <c r="B19" s="24">
        <v>8</v>
      </c>
      <c r="C19" s="6">
        <v>18</v>
      </c>
      <c r="D19" s="6">
        <v>4</v>
      </c>
      <c r="E19" s="6">
        <v>4</v>
      </c>
      <c r="F19" s="6">
        <v>10</v>
      </c>
      <c r="G19" s="6">
        <v>0</v>
      </c>
      <c r="H19" s="30">
        <f t="shared" si="1"/>
        <v>3.6666666666666665</v>
      </c>
      <c r="I19" s="31">
        <f t="shared" si="0"/>
        <v>0.4444444444444444</v>
      </c>
      <c r="J19" s="31">
        <f t="shared" si="3"/>
        <v>1</v>
      </c>
      <c r="K19" s="6" t="s">
        <v>66</v>
      </c>
    </row>
    <row r="20" spans="1:11" s="2" customFormat="1" ht="15">
      <c r="A20" s="24"/>
      <c r="B20" s="24">
        <v>9</v>
      </c>
      <c r="C20" s="6">
        <v>26</v>
      </c>
      <c r="D20" s="6">
        <v>6</v>
      </c>
      <c r="E20" s="6">
        <v>12</v>
      </c>
      <c r="F20" s="6">
        <v>8</v>
      </c>
      <c r="G20" s="6">
        <v>0</v>
      </c>
      <c r="H20" s="30">
        <f t="shared" si="1"/>
        <v>3.923076923076923</v>
      </c>
      <c r="I20" s="31">
        <f t="shared" si="0"/>
        <v>0.6923076923076923</v>
      </c>
      <c r="J20" s="31">
        <f t="shared" si="3"/>
        <v>1</v>
      </c>
      <c r="K20" s="6" t="s">
        <v>57</v>
      </c>
    </row>
    <row r="21" spans="1:11" s="2" customFormat="1" ht="15">
      <c r="A21" s="24"/>
      <c r="B21" s="24">
        <v>10</v>
      </c>
      <c r="C21" s="6"/>
      <c r="D21" s="6"/>
      <c r="E21" s="6"/>
      <c r="F21" s="6"/>
      <c r="G21" s="6"/>
      <c r="H21" s="30" t="e">
        <f t="shared" si="1"/>
        <v>#DIV/0!</v>
      </c>
      <c r="I21" s="31" t="e">
        <f t="shared" si="0"/>
        <v>#DIV/0!</v>
      </c>
      <c r="J21" s="31" t="e">
        <f t="shared" si="3"/>
        <v>#DIV/0!</v>
      </c>
      <c r="K21" s="6"/>
    </row>
    <row r="22" spans="1:11" s="2" customFormat="1" ht="15">
      <c r="A22" s="24"/>
      <c r="B22" s="24">
        <v>11</v>
      </c>
      <c r="C22" s="6"/>
      <c r="D22" s="6"/>
      <c r="E22" s="6"/>
      <c r="F22" s="6"/>
      <c r="G22" s="6"/>
      <c r="H22" s="30" t="e">
        <f t="shared" si="1"/>
        <v>#DIV/0!</v>
      </c>
      <c r="I22" s="31" t="e">
        <f t="shared" si="0"/>
        <v>#DIV/0!</v>
      </c>
      <c r="J22" s="31" t="e">
        <f t="shared" si="3"/>
        <v>#DIV/0!</v>
      </c>
      <c r="K22" s="6"/>
    </row>
    <row r="23" spans="1:11" s="2" customFormat="1" ht="15">
      <c r="A23" s="24" t="s">
        <v>35</v>
      </c>
      <c r="B23" s="24"/>
      <c r="C23" s="24">
        <f>SUM(C14:C22)</f>
        <v>116</v>
      </c>
      <c r="D23" s="24">
        <f>SUM(D14:D22)</f>
        <v>34</v>
      </c>
      <c r="E23" s="24">
        <f>SUM(E14:E22)</f>
        <v>44</v>
      </c>
      <c r="F23" s="24">
        <f>SUM(F14:F22)</f>
        <v>38</v>
      </c>
      <c r="G23" s="24">
        <f>SUM(G14:G22)</f>
        <v>0</v>
      </c>
      <c r="H23" s="30">
        <f t="shared" si="1"/>
        <v>3.9655172413793105</v>
      </c>
      <c r="I23" s="31">
        <f t="shared" si="0"/>
        <v>0.6724137931034483</v>
      </c>
      <c r="J23" s="31">
        <f t="shared" si="3"/>
        <v>1</v>
      </c>
      <c r="K23" s="6"/>
    </row>
    <row r="24" spans="1:11" s="2" customFormat="1" ht="15">
      <c r="A24" s="24" t="s">
        <v>21</v>
      </c>
      <c r="B24" s="24">
        <v>3</v>
      </c>
      <c r="C24" s="6">
        <v>13</v>
      </c>
      <c r="D24" s="6">
        <v>6</v>
      </c>
      <c r="E24" s="6">
        <v>4</v>
      </c>
      <c r="F24" s="6">
        <v>3</v>
      </c>
      <c r="G24" s="6">
        <v>0</v>
      </c>
      <c r="H24" s="30">
        <f t="shared" si="1"/>
        <v>4.230769230769231</v>
      </c>
      <c r="I24" s="31">
        <f t="shared" si="0"/>
        <v>0.7692307692307693</v>
      </c>
      <c r="J24" s="31">
        <f t="shared" si="3"/>
        <v>1</v>
      </c>
      <c r="K24" s="6" t="s">
        <v>72</v>
      </c>
    </row>
    <row r="25" spans="1:11" s="2" customFormat="1" ht="15">
      <c r="A25" s="24"/>
      <c r="B25" s="24">
        <v>4</v>
      </c>
      <c r="C25" s="6">
        <v>15</v>
      </c>
      <c r="D25" s="6">
        <v>3</v>
      </c>
      <c r="E25" s="6">
        <v>1</v>
      </c>
      <c r="F25" s="6">
        <v>11</v>
      </c>
      <c r="G25" s="6">
        <v>0</v>
      </c>
      <c r="H25" s="30">
        <f t="shared" si="1"/>
        <v>3.466666666666667</v>
      </c>
      <c r="I25" s="31">
        <f t="shared" si="0"/>
        <v>0.26666666666666666</v>
      </c>
      <c r="J25" s="31">
        <f t="shared" si="3"/>
        <v>1</v>
      </c>
      <c r="K25" s="6" t="s">
        <v>64</v>
      </c>
    </row>
    <row r="26" spans="1:11" s="2" customFormat="1" ht="15">
      <c r="A26" s="25"/>
      <c r="B26" s="24">
        <v>5</v>
      </c>
      <c r="C26" s="6">
        <v>19</v>
      </c>
      <c r="D26" s="6">
        <v>3</v>
      </c>
      <c r="E26" s="6">
        <v>7</v>
      </c>
      <c r="F26" s="6">
        <v>9</v>
      </c>
      <c r="G26" s="6">
        <v>0</v>
      </c>
      <c r="H26" s="30">
        <f t="shared" si="1"/>
        <v>3.6842105263157894</v>
      </c>
      <c r="I26" s="31">
        <f t="shared" si="0"/>
        <v>0.5263157894736842</v>
      </c>
      <c r="J26" s="31">
        <f t="shared" si="3"/>
        <v>1</v>
      </c>
      <c r="K26" s="6" t="s">
        <v>72</v>
      </c>
    </row>
    <row r="27" spans="1:11" s="2" customFormat="1" ht="15">
      <c r="A27" s="25"/>
      <c r="B27" s="24">
        <v>6</v>
      </c>
      <c r="C27" s="6">
        <v>10</v>
      </c>
      <c r="D27" s="6">
        <v>3</v>
      </c>
      <c r="E27" s="6">
        <v>6</v>
      </c>
      <c r="F27" s="6">
        <v>1</v>
      </c>
      <c r="G27" s="6">
        <v>0</v>
      </c>
      <c r="H27" s="30">
        <f t="shared" si="1"/>
        <v>4.2</v>
      </c>
      <c r="I27" s="31">
        <f t="shared" si="0"/>
        <v>0.9</v>
      </c>
      <c r="J27" s="31">
        <f t="shared" si="3"/>
        <v>1</v>
      </c>
      <c r="K27" s="6" t="s">
        <v>65</v>
      </c>
    </row>
    <row r="28" spans="1:11" s="2" customFormat="1" ht="15">
      <c r="A28" s="24"/>
      <c r="B28" s="24">
        <v>7</v>
      </c>
      <c r="C28" s="6">
        <v>15</v>
      </c>
      <c r="D28" s="6">
        <v>1</v>
      </c>
      <c r="E28" s="6">
        <v>5</v>
      </c>
      <c r="F28" s="6">
        <v>9</v>
      </c>
      <c r="G28" s="6">
        <v>0</v>
      </c>
      <c r="H28" s="30">
        <f t="shared" si="1"/>
        <v>3.466666666666667</v>
      </c>
      <c r="I28" s="31">
        <f t="shared" si="0"/>
        <v>0.4</v>
      </c>
      <c r="J28" s="31">
        <v>1</v>
      </c>
      <c r="K28" s="6" t="s">
        <v>65</v>
      </c>
    </row>
    <row r="29" spans="1:11" s="2" customFormat="1" ht="15">
      <c r="A29" s="24"/>
      <c r="B29" s="24">
        <v>8</v>
      </c>
      <c r="C29" s="6">
        <v>17</v>
      </c>
      <c r="D29" s="6">
        <v>4</v>
      </c>
      <c r="E29" s="6">
        <v>3</v>
      </c>
      <c r="F29" s="6">
        <v>9</v>
      </c>
      <c r="G29" s="6">
        <v>0</v>
      </c>
      <c r="H29" s="30">
        <f t="shared" si="1"/>
        <v>3.4705882352941178</v>
      </c>
      <c r="I29" s="31">
        <f t="shared" si="0"/>
        <v>0.4117647058823529</v>
      </c>
      <c r="J29" s="31">
        <v>1</v>
      </c>
      <c r="K29" s="6" t="s">
        <v>65</v>
      </c>
    </row>
    <row r="30" spans="1:11" s="2" customFormat="1" ht="15">
      <c r="A30" s="24"/>
      <c r="B30" s="24">
        <v>9</v>
      </c>
      <c r="C30" s="6">
        <v>26</v>
      </c>
      <c r="D30" s="6">
        <v>6</v>
      </c>
      <c r="E30" s="6">
        <v>8</v>
      </c>
      <c r="F30" s="6">
        <v>11</v>
      </c>
      <c r="G30" s="6">
        <v>1</v>
      </c>
      <c r="H30" s="30">
        <f t="shared" si="1"/>
        <v>3.730769230769231</v>
      </c>
      <c r="I30" s="31">
        <f>(D30+E30)/C30</f>
        <v>0.5384615384615384</v>
      </c>
      <c r="J30" s="31" t="s">
        <v>79</v>
      </c>
      <c r="K30" s="6" t="s">
        <v>69</v>
      </c>
    </row>
    <row r="31" spans="1:11" s="2" customFormat="1" ht="15">
      <c r="A31" s="24"/>
      <c r="B31" s="24">
        <v>10</v>
      </c>
      <c r="C31" s="6"/>
      <c r="D31" s="6"/>
      <c r="E31" s="6"/>
      <c r="F31" s="6"/>
      <c r="G31" s="6"/>
      <c r="H31" s="30" t="e">
        <f t="shared" si="1"/>
        <v>#DIV/0!</v>
      </c>
      <c r="I31" s="31" t="e">
        <f t="shared" si="0"/>
        <v>#DIV/0!</v>
      </c>
      <c r="J31" s="31" t="e">
        <f t="shared" si="3"/>
        <v>#DIV/0!</v>
      </c>
      <c r="K31" s="6"/>
    </row>
    <row r="32" spans="1:11" s="2" customFormat="1" ht="15">
      <c r="A32" s="24"/>
      <c r="B32" s="24">
        <v>11</v>
      </c>
      <c r="C32" s="6"/>
      <c r="D32" s="6"/>
      <c r="E32" s="6"/>
      <c r="F32" s="6"/>
      <c r="G32" s="6"/>
      <c r="H32" s="30" t="e">
        <f t="shared" si="1"/>
        <v>#DIV/0!</v>
      </c>
      <c r="I32" s="31" t="e">
        <f t="shared" si="0"/>
        <v>#DIV/0!</v>
      </c>
      <c r="J32" s="31" t="e">
        <f t="shared" si="3"/>
        <v>#DIV/0!</v>
      </c>
      <c r="K32" s="6"/>
    </row>
    <row r="33" spans="1:11" s="2" customFormat="1" ht="15">
      <c r="A33" s="24" t="s">
        <v>35</v>
      </c>
      <c r="B33" s="24"/>
      <c r="C33" s="24">
        <f>SUM(C24:C32)</f>
        <v>115</v>
      </c>
      <c r="D33" s="24">
        <f>SUM(D24:D32)</f>
        <v>26</v>
      </c>
      <c r="E33" s="24">
        <f>SUM(E24:E32)</f>
        <v>34</v>
      </c>
      <c r="F33" s="24">
        <f>SUM(F24:F32)</f>
        <v>53</v>
      </c>
      <c r="G33" s="24">
        <f>SUM(G24:G32)</f>
        <v>1</v>
      </c>
      <c r="H33" s="30">
        <f t="shared" si="1"/>
        <v>3.7130434782608694</v>
      </c>
      <c r="I33" s="31">
        <f t="shared" si="0"/>
        <v>0.5217391304347826</v>
      </c>
      <c r="J33" s="31">
        <f t="shared" si="3"/>
        <v>0.9826086956521739</v>
      </c>
      <c r="K33" s="6"/>
    </row>
    <row r="34" spans="1:11" s="2" customFormat="1" ht="15">
      <c r="A34" s="24" t="s">
        <v>33</v>
      </c>
      <c r="B34" s="24">
        <v>3</v>
      </c>
      <c r="C34" s="6"/>
      <c r="D34" s="6"/>
      <c r="E34" s="6"/>
      <c r="F34" s="6"/>
      <c r="G34" s="6"/>
      <c r="H34" s="30" t="e">
        <f t="shared" si="1"/>
        <v>#DIV/0!</v>
      </c>
      <c r="I34" s="31" t="e">
        <f t="shared" si="0"/>
        <v>#DIV/0!</v>
      </c>
      <c r="J34" s="31" t="e">
        <f t="shared" si="3"/>
        <v>#DIV/0!</v>
      </c>
      <c r="K34" s="6"/>
    </row>
    <row r="35" spans="1:11" s="2" customFormat="1" ht="15">
      <c r="A35" s="24"/>
      <c r="B35" s="24">
        <v>4</v>
      </c>
      <c r="C35" s="6"/>
      <c r="D35" s="6"/>
      <c r="E35" s="6"/>
      <c r="F35" s="6"/>
      <c r="G35" s="6"/>
      <c r="H35" s="30" t="e">
        <f t="shared" si="1"/>
        <v>#DIV/0!</v>
      </c>
      <c r="I35" s="31" t="e">
        <f t="shared" si="0"/>
        <v>#DIV/0!</v>
      </c>
      <c r="J35" s="31" t="e">
        <f t="shared" si="3"/>
        <v>#DIV/0!</v>
      </c>
      <c r="K35" s="6"/>
    </row>
    <row r="36" spans="1:11" s="2" customFormat="1" ht="15">
      <c r="A36" s="24"/>
      <c r="B36" s="24">
        <v>5</v>
      </c>
      <c r="C36" s="6"/>
      <c r="D36" s="6"/>
      <c r="E36" s="6"/>
      <c r="F36" s="6"/>
      <c r="G36" s="6"/>
      <c r="H36" s="30" t="e">
        <f t="shared" si="1"/>
        <v>#DIV/0!</v>
      </c>
      <c r="I36" s="31" t="e">
        <f t="shared" si="0"/>
        <v>#DIV/0!</v>
      </c>
      <c r="J36" s="31" t="e">
        <f t="shared" si="3"/>
        <v>#DIV/0!</v>
      </c>
      <c r="K36" s="6"/>
    </row>
    <row r="37" spans="1:11" s="2" customFormat="1" ht="15">
      <c r="A37" s="24"/>
      <c r="B37" s="24">
        <v>6</v>
      </c>
      <c r="C37" s="6"/>
      <c r="D37" s="6"/>
      <c r="E37" s="6"/>
      <c r="F37" s="6"/>
      <c r="G37" s="6"/>
      <c r="H37" s="30" t="e">
        <f t="shared" si="1"/>
        <v>#DIV/0!</v>
      </c>
      <c r="I37" s="31" t="e">
        <f t="shared" si="0"/>
        <v>#DIV/0!</v>
      </c>
      <c r="J37" s="31" t="e">
        <f t="shared" si="3"/>
        <v>#DIV/0!</v>
      </c>
      <c r="K37" s="6"/>
    </row>
    <row r="38" spans="1:11" s="2" customFormat="1" ht="15">
      <c r="A38" s="24"/>
      <c r="B38" s="24">
        <v>7</v>
      </c>
      <c r="C38" s="6"/>
      <c r="D38" s="6"/>
      <c r="E38" s="6"/>
      <c r="F38" s="6"/>
      <c r="G38" s="6"/>
      <c r="H38" s="30" t="e">
        <f t="shared" si="1"/>
        <v>#DIV/0!</v>
      </c>
      <c r="I38" s="31" t="e">
        <f t="shared" si="0"/>
        <v>#DIV/0!</v>
      </c>
      <c r="J38" s="31" t="e">
        <f t="shared" si="3"/>
        <v>#DIV/0!</v>
      </c>
      <c r="K38" s="6"/>
    </row>
    <row r="39" spans="1:11" s="2" customFormat="1" ht="15">
      <c r="A39" s="24"/>
      <c r="B39" s="24">
        <v>8</v>
      </c>
      <c r="C39" s="6"/>
      <c r="D39" s="6"/>
      <c r="E39" s="6"/>
      <c r="F39" s="6"/>
      <c r="G39" s="6"/>
      <c r="H39" s="30" t="e">
        <f t="shared" si="1"/>
        <v>#DIV/0!</v>
      </c>
      <c r="I39" s="31" t="e">
        <f t="shared" si="0"/>
        <v>#DIV/0!</v>
      </c>
      <c r="J39" s="31" t="e">
        <f t="shared" si="3"/>
        <v>#DIV/0!</v>
      </c>
      <c r="K39" s="6"/>
    </row>
    <row r="40" spans="1:11" s="2" customFormat="1" ht="15">
      <c r="A40" s="24"/>
      <c r="B40" s="24">
        <v>9</v>
      </c>
      <c r="C40" s="6"/>
      <c r="D40" s="6"/>
      <c r="E40" s="6"/>
      <c r="F40" s="6"/>
      <c r="G40" s="6"/>
      <c r="H40" s="30" t="e">
        <f t="shared" si="1"/>
        <v>#DIV/0!</v>
      </c>
      <c r="I40" s="31" t="e">
        <f t="shared" si="0"/>
        <v>#DIV/0!</v>
      </c>
      <c r="J40" s="31" t="e">
        <f t="shared" si="3"/>
        <v>#DIV/0!</v>
      </c>
      <c r="K40" s="6"/>
    </row>
    <row r="41" spans="1:11" s="2" customFormat="1" ht="15">
      <c r="A41" s="24"/>
      <c r="B41" s="24">
        <v>10</v>
      </c>
      <c r="C41" s="6"/>
      <c r="D41" s="6"/>
      <c r="E41" s="6"/>
      <c r="F41" s="6"/>
      <c r="G41" s="6"/>
      <c r="H41" s="30" t="e">
        <f t="shared" si="1"/>
        <v>#DIV/0!</v>
      </c>
      <c r="I41" s="31" t="e">
        <f t="shared" si="0"/>
        <v>#DIV/0!</v>
      </c>
      <c r="J41" s="31" t="e">
        <f t="shared" si="3"/>
        <v>#DIV/0!</v>
      </c>
      <c r="K41" s="6"/>
    </row>
    <row r="42" spans="1:11" s="2" customFormat="1" ht="15">
      <c r="A42" s="24"/>
      <c r="B42" s="24">
        <v>11</v>
      </c>
      <c r="C42" s="6"/>
      <c r="D42" s="6"/>
      <c r="E42" s="6"/>
      <c r="F42" s="6"/>
      <c r="G42" s="6"/>
      <c r="H42" s="30" t="e">
        <f t="shared" si="1"/>
        <v>#DIV/0!</v>
      </c>
      <c r="I42" s="31" t="e">
        <f t="shared" si="0"/>
        <v>#DIV/0!</v>
      </c>
      <c r="J42" s="31" t="e">
        <f t="shared" si="3"/>
        <v>#DIV/0!</v>
      </c>
      <c r="K42" s="6"/>
    </row>
    <row r="43" spans="1:11" s="2" customFormat="1" ht="15">
      <c r="A43" s="24" t="s">
        <v>35</v>
      </c>
      <c r="B43" s="24"/>
      <c r="C43" s="24">
        <f>SUM(C34:C42)</f>
        <v>0</v>
      </c>
      <c r="D43" s="24">
        <f>SUM(D34:D42)</f>
        <v>0</v>
      </c>
      <c r="E43" s="24">
        <f>SUM(E34:E42)</f>
        <v>0</v>
      </c>
      <c r="F43" s="24">
        <f>SUM(F34:F42)</f>
        <v>0</v>
      </c>
      <c r="G43" s="24">
        <f>SUM(G34:G42)</f>
        <v>0</v>
      </c>
      <c r="H43" s="30" t="e">
        <f t="shared" si="1"/>
        <v>#DIV/0!</v>
      </c>
      <c r="I43" s="31" t="e">
        <f t="shared" si="0"/>
        <v>#DIV/0!</v>
      </c>
      <c r="J43" s="31" t="e">
        <f t="shared" si="3"/>
        <v>#DIV/0!</v>
      </c>
      <c r="K43" s="6"/>
    </row>
    <row r="44" spans="1:11" s="2" customFormat="1" ht="15">
      <c r="A44" s="24" t="s">
        <v>5</v>
      </c>
      <c r="B44" s="24">
        <v>3</v>
      </c>
      <c r="C44" s="6">
        <v>13</v>
      </c>
      <c r="D44" s="6">
        <v>1</v>
      </c>
      <c r="E44" s="6">
        <v>8</v>
      </c>
      <c r="F44" s="6">
        <v>4</v>
      </c>
      <c r="G44" s="6">
        <v>0</v>
      </c>
      <c r="H44" s="30">
        <f t="shared" si="1"/>
        <v>3.769230769230769</v>
      </c>
      <c r="I44" s="31">
        <f t="shared" si="0"/>
        <v>0.6923076923076923</v>
      </c>
      <c r="J44" s="31">
        <f t="shared" si="3"/>
        <v>1</v>
      </c>
      <c r="K44" s="6" t="s">
        <v>70</v>
      </c>
    </row>
    <row r="45" spans="1:11" s="2" customFormat="1" ht="15">
      <c r="A45" s="25"/>
      <c r="B45" s="24">
        <v>4</v>
      </c>
      <c r="C45" s="6">
        <v>15</v>
      </c>
      <c r="D45" s="6">
        <v>1</v>
      </c>
      <c r="E45" s="6">
        <v>5</v>
      </c>
      <c r="F45" s="6">
        <v>9</v>
      </c>
      <c r="G45" s="6">
        <v>0</v>
      </c>
      <c r="H45" s="30">
        <f t="shared" si="1"/>
        <v>3.466666666666667</v>
      </c>
      <c r="I45" s="31">
        <f t="shared" si="0"/>
        <v>0.4</v>
      </c>
      <c r="J45" s="31">
        <f t="shared" si="3"/>
        <v>1</v>
      </c>
      <c r="K45" s="6" t="s">
        <v>59</v>
      </c>
    </row>
    <row r="46" spans="1:11" s="2" customFormat="1" ht="15">
      <c r="A46" s="24"/>
      <c r="B46" s="24">
        <v>5</v>
      </c>
      <c r="C46" s="6">
        <v>16</v>
      </c>
      <c r="D46" s="6">
        <v>2</v>
      </c>
      <c r="E46" s="6">
        <v>4</v>
      </c>
      <c r="F46" s="6">
        <v>10</v>
      </c>
      <c r="G46" s="6">
        <v>0</v>
      </c>
      <c r="H46" s="30">
        <f t="shared" si="1"/>
        <v>3.5</v>
      </c>
      <c r="I46" s="31">
        <f t="shared" si="0"/>
        <v>0.375</v>
      </c>
      <c r="J46" s="31">
        <f t="shared" si="3"/>
        <v>1</v>
      </c>
      <c r="K46" s="6" t="s">
        <v>61</v>
      </c>
    </row>
    <row r="47" spans="1:11" s="2" customFormat="1" ht="15">
      <c r="A47" s="24"/>
      <c r="B47" s="24">
        <v>6</v>
      </c>
      <c r="C47" s="6">
        <v>10</v>
      </c>
      <c r="D47" s="6">
        <v>2</v>
      </c>
      <c r="E47" s="6">
        <v>3</v>
      </c>
      <c r="F47" s="6">
        <v>5</v>
      </c>
      <c r="G47" s="6">
        <v>0</v>
      </c>
      <c r="H47" s="30">
        <f t="shared" si="1"/>
        <v>3.7</v>
      </c>
      <c r="I47" s="31">
        <f t="shared" si="0"/>
        <v>0.5</v>
      </c>
      <c r="J47" s="31">
        <f t="shared" si="3"/>
        <v>1</v>
      </c>
      <c r="K47" s="6" t="s">
        <v>60</v>
      </c>
    </row>
    <row r="48" spans="1:11" s="2" customFormat="1" ht="15">
      <c r="A48" s="24" t="s">
        <v>35</v>
      </c>
      <c r="B48" s="24"/>
      <c r="C48" s="24">
        <f>SUM(C44:C47)</f>
        <v>54</v>
      </c>
      <c r="D48" s="24">
        <f>SUM(D44:D47)</f>
        <v>6</v>
      </c>
      <c r="E48" s="24">
        <f>SUM(E44:E47)</f>
        <v>20</v>
      </c>
      <c r="F48" s="24">
        <f>SUM(F44:F47)</f>
        <v>28</v>
      </c>
      <c r="G48" s="24">
        <f>SUM(G44:G47)</f>
        <v>0</v>
      </c>
      <c r="H48" s="30">
        <f t="shared" si="1"/>
        <v>3.5925925925925926</v>
      </c>
      <c r="I48" s="31">
        <f t="shared" si="0"/>
        <v>0.48148148148148145</v>
      </c>
      <c r="J48" s="31">
        <f t="shared" si="3"/>
        <v>1</v>
      </c>
      <c r="K48" s="6"/>
    </row>
    <row r="49" spans="1:11" s="2" customFormat="1" ht="15">
      <c r="A49" s="24" t="s">
        <v>6</v>
      </c>
      <c r="B49" s="24">
        <v>7</v>
      </c>
      <c r="C49" s="6">
        <v>15</v>
      </c>
      <c r="D49" s="6">
        <v>1</v>
      </c>
      <c r="E49" s="6">
        <v>4</v>
      </c>
      <c r="F49" s="6">
        <v>10</v>
      </c>
      <c r="G49" s="6">
        <v>0</v>
      </c>
      <c r="H49" s="30">
        <f t="shared" si="1"/>
        <v>3.4</v>
      </c>
      <c r="I49" s="31">
        <f t="shared" si="0"/>
        <v>0.3333333333333333</v>
      </c>
      <c r="J49" s="31">
        <f t="shared" si="3"/>
        <v>1</v>
      </c>
      <c r="K49" s="6" t="s">
        <v>60</v>
      </c>
    </row>
    <row r="50" spans="1:11" s="2" customFormat="1" ht="15">
      <c r="A50" s="25"/>
      <c r="B50" s="24">
        <v>8</v>
      </c>
      <c r="C50" s="6">
        <v>17</v>
      </c>
      <c r="D50" s="6">
        <v>3</v>
      </c>
      <c r="E50" s="6">
        <v>5</v>
      </c>
      <c r="F50" s="6">
        <v>9</v>
      </c>
      <c r="G50" s="6">
        <v>0</v>
      </c>
      <c r="H50" s="30">
        <f t="shared" si="1"/>
        <v>3.6470588235294117</v>
      </c>
      <c r="I50" s="31">
        <f t="shared" si="0"/>
        <v>0.47058823529411764</v>
      </c>
      <c r="J50" s="31">
        <f t="shared" si="3"/>
        <v>1</v>
      </c>
      <c r="K50" s="6" t="s">
        <v>60</v>
      </c>
    </row>
    <row r="51" spans="1:11" s="2" customFormat="1" ht="15">
      <c r="A51" s="24"/>
      <c r="B51" s="24">
        <v>9</v>
      </c>
      <c r="C51" s="6">
        <v>26</v>
      </c>
      <c r="D51" s="6">
        <v>2</v>
      </c>
      <c r="E51" s="6">
        <v>9</v>
      </c>
      <c r="F51" s="6">
        <v>14</v>
      </c>
      <c r="G51" s="6">
        <v>1</v>
      </c>
      <c r="H51" s="30">
        <f t="shared" si="1"/>
        <v>3.4615384615384617</v>
      </c>
      <c r="I51" s="31">
        <f t="shared" si="0"/>
        <v>0.4230769230769231</v>
      </c>
      <c r="J51" s="31">
        <f t="shared" si="3"/>
        <v>0.9615384615384616</v>
      </c>
      <c r="K51" s="6" t="s">
        <v>60</v>
      </c>
    </row>
    <row r="52" spans="1:11" s="2" customFormat="1" ht="15">
      <c r="A52" s="24"/>
      <c r="B52" s="24">
        <v>10</v>
      </c>
      <c r="C52" s="6"/>
      <c r="D52" s="6"/>
      <c r="E52" s="6"/>
      <c r="F52" s="6"/>
      <c r="G52" s="6"/>
      <c r="H52" s="30" t="e">
        <f t="shared" si="1"/>
        <v>#DIV/0!</v>
      </c>
      <c r="I52" s="31" t="e">
        <f t="shared" si="0"/>
        <v>#DIV/0!</v>
      </c>
      <c r="J52" s="31" t="e">
        <f t="shared" si="3"/>
        <v>#DIV/0!</v>
      </c>
      <c r="K52" s="6"/>
    </row>
    <row r="53" spans="1:11" s="2" customFormat="1" ht="15">
      <c r="A53" s="24"/>
      <c r="B53" s="24">
        <v>11</v>
      </c>
      <c r="C53" s="6"/>
      <c r="D53" s="6"/>
      <c r="E53" s="6"/>
      <c r="F53" s="6"/>
      <c r="G53" s="6"/>
      <c r="H53" s="30" t="e">
        <f t="shared" si="1"/>
        <v>#DIV/0!</v>
      </c>
      <c r="I53" s="31" t="e">
        <f t="shared" si="0"/>
        <v>#DIV/0!</v>
      </c>
      <c r="J53" s="31" t="e">
        <f t="shared" si="3"/>
        <v>#DIV/0!</v>
      </c>
      <c r="K53" s="6"/>
    </row>
    <row r="54" spans="1:11" s="2" customFormat="1" ht="15">
      <c r="A54" s="24" t="s">
        <v>35</v>
      </c>
      <c r="B54" s="24"/>
      <c r="C54" s="24">
        <f>SUM(C49:C53)</f>
        <v>58</v>
      </c>
      <c r="D54" s="24">
        <f>SUM(D49:D53)</f>
        <v>6</v>
      </c>
      <c r="E54" s="24">
        <f>SUM(E49:E53)</f>
        <v>18</v>
      </c>
      <c r="F54" s="24">
        <f>SUM(F49:F53)</f>
        <v>33</v>
      </c>
      <c r="G54" s="24">
        <f>SUM(G49:G53)</f>
        <v>1</v>
      </c>
      <c r="H54" s="30">
        <f t="shared" si="1"/>
        <v>3.5</v>
      </c>
      <c r="I54" s="31">
        <f t="shared" si="0"/>
        <v>0.41379310344827586</v>
      </c>
      <c r="J54" s="31">
        <f t="shared" si="3"/>
        <v>0.9827586206896551</v>
      </c>
      <c r="K54" s="6"/>
    </row>
    <row r="55" spans="1:11" s="2" customFormat="1" ht="15">
      <c r="A55" s="24" t="s">
        <v>7</v>
      </c>
      <c r="B55" s="24">
        <v>7</v>
      </c>
      <c r="C55" s="6">
        <v>15</v>
      </c>
      <c r="D55" s="6">
        <v>1</v>
      </c>
      <c r="E55" s="6">
        <v>2</v>
      </c>
      <c r="F55" s="6">
        <v>12</v>
      </c>
      <c r="G55" s="6">
        <v>0</v>
      </c>
      <c r="H55" s="30">
        <f t="shared" si="1"/>
        <v>3.2666666666666666</v>
      </c>
      <c r="I55" s="31">
        <f t="shared" si="0"/>
        <v>0.2</v>
      </c>
      <c r="J55" s="31">
        <f t="shared" si="3"/>
        <v>1</v>
      </c>
      <c r="K55" s="6" t="s">
        <v>60</v>
      </c>
    </row>
    <row r="56" spans="1:11" s="2" customFormat="1" ht="14.25" customHeight="1">
      <c r="A56" s="24"/>
      <c r="B56" s="24">
        <v>8</v>
      </c>
      <c r="C56" s="6">
        <v>17</v>
      </c>
      <c r="D56" s="6">
        <v>3</v>
      </c>
      <c r="E56" s="6">
        <v>3</v>
      </c>
      <c r="F56" s="6">
        <v>11</v>
      </c>
      <c r="G56" s="6">
        <v>0</v>
      </c>
      <c r="H56" s="30">
        <f t="shared" si="1"/>
        <v>3.5294117647058822</v>
      </c>
      <c r="I56" s="31">
        <f t="shared" si="0"/>
        <v>0.35294117647058826</v>
      </c>
      <c r="J56" s="31">
        <f t="shared" si="3"/>
        <v>1</v>
      </c>
      <c r="K56" s="6" t="s">
        <v>60</v>
      </c>
    </row>
    <row r="57" spans="1:11" s="2" customFormat="1" ht="15">
      <c r="A57" s="24"/>
      <c r="B57" s="24">
        <v>9</v>
      </c>
      <c r="C57" s="6">
        <v>26</v>
      </c>
      <c r="D57" s="6">
        <v>1</v>
      </c>
      <c r="E57" s="6">
        <v>9</v>
      </c>
      <c r="F57" s="6">
        <v>15</v>
      </c>
      <c r="G57" s="6">
        <v>1</v>
      </c>
      <c r="H57" s="30">
        <f t="shared" si="1"/>
        <v>3.3846153846153846</v>
      </c>
      <c r="I57" s="31">
        <f t="shared" si="0"/>
        <v>0.38461538461538464</v>
      </c>
      <c r="J57" s="31">
        <f t="shared" si="3"/>
        <v>0.9615384615384616</v>
      </c>
      <c r="K57" s="6" t="s">
        <v>60</v>
      </c>
    </row>
    <row r="58" spans="1:11" s="2" customFormat="1" ht="15">
      <c r="A58" s="24"/>
      <c r="B58" s="24">
        <v>10</v>
      </c>
      <c r="C58" s="6"/>
      <c r="D58" s="6"/>
      <c r="E58" s="6"/>
      <c r="F58" s="6"/>
      <c r="G58" s="6"/>
      <c r="H58" s="30" t="e">
        <f t="shared" si="1"/>
        <v>#DIV/0!</v>
      </c>
      <c r="I58" s="31" t="e">
        <f t="shared" si="0"/>
        <v>#DIV/0!</v>
      </c>
      <c r="J58" s="31" t="e">
        <f t="shared" si="3"/>
        <v>#DIV/0!</v>
      </c>
      <c r="K58" s="6"/>
    </row>
    <row r="59" spans="1:11" s="2" customFormat="1" ht="15">
      <c r="A59" s="24"/>
      <c r="B59" s="24">
        <v>11</v>
      </c>
      <c r="C59" s="6"/>
      <c r="D59" s="6"/>
      <c r="E59" s="6"/>
      <c r="F59" s="6"/>
      <c r="G59" s="6"/>
      <c r="H59" s="30" t="e">
        <f t="shared" si="1"/>
        <v>#DIV/0!</v>
      </c>
      <c r="I59" s="31" t="e">
        <f t="shared" si="0"/>
        <v>#DIV/0!</v>
      </c>
      <c r="J59" s="31" t="e">
        <f t="shared" si="3"/>
        <v>#DIV/0!</v>
      </c>
      <c r="K59" s="6"/>
    </row>
    <row r="60" spans="1:11" s="2" customFormat="1" ht="15">
      <c r="A60" s="24" t="s">
        <v>35</v>
      </c>
      <c r="B60" s="24"/>
      <c r="C60" s="24">
        <f>SUM(C55:C59)</f>
        <v>58</v>
      </c>
      <c r="D60" s="24">
        <f>SUM(D55:D59)</f>
        <v>5</v>
      </c>
      <c r="E60" s="24">
        <f>SUM(E55:E59)</f>
        <v>14</v>
      </c>
      <c r="F60" s="24">
        <f>SUM(F55:F59)</f>
        <v>38</v>
      </c>
      <c r="G60" s="24">
        <f>SUM(G55:G59)</f>
        <v>1</v>
      </c>
      <c r="H60" s="30">
        <f t="shared" si="1"/>
        <v>3.396551724137931</v>
      </c>
      <c r="I60" s="31">
        <f t="shared" si="0"/>
        <v>0.3275862068965517</v>
      </c>
      <c r="J60" s="31">
        <f t="shared" si="3"/>
        <v>0.9827586206896551</v>
      </c>
      <c r="K60" s="6"/>
    </row>
    <row r="61" spans="1:11" s="2" customFormat="1" ht="15">
      <c r="A61" s="24" t="s">
        <v>22</v>
      </c>
      <c r="B61" s="24">
        <v>3</v>
      </c>
      <c r="C61" s="6">
        <v>13</v>
      </c>
      <c r="D61" s="6">
        <v>5</v>
      </c>
      <c r="E61" s="6">
        <v>5</v>
      </c>
      <c r="F61" s="6">
        <v>3</v>
      </c>
      <c r="G61" s="6">
        <v>0</v>
      </c>
      <c r="H61" s="30">
        <f t="shared" si="1"/>
        <v>4.153846153846154</v>
      </c>
      <c r="I61" s="31">
        <f t="shared" si="0"/>
        <v>0.7692307692307693</v>
      </c>
      <c r="J61" s="31">
        <f t="shared" si="3"/>
        <v>1</v>
      </c>
      <c r="K61" s="6" t="s">
        <v>71</v>
      </c>
    </row>
    <row r="62" spans="1:11" s="2" customFormat="1" ht="15">
      <c r="A62" s="24"/>
      <c r="B62" s="24">
        <v>4</v>
      </c>
      <c r="C62" s="6"/>
      <c r="D62" s="6"/>
      <c r="E62" s="6"/>
      <c r="F62" s="6"/>
      <c r="G62" s="6"/>
      <c r="H62" s="30" t="e">
        <f t="shared" si="1"/>
        <v>#DIV/0!</v>
      </c>
      <c r="I62" s="31" t="e">
        <f t="shared" si="0"/>
        <v>#DIV/0!</v>
      </c>
      <c r="J62" s="31" t="e">
        <f t="shared" si="3"/>
        <v>#DIV/0!</v>
      </c>
      <c r="K62" s="6"/>
    </row>
    <row r="63" spans="1:11" s="2" customFormat="1" ht="15">
      <c r="A63" s="24"/>
      <c r="B63" s="24">
        <v>5</v>
      </c>
      <c r="C63" s="6">
        <v>16</v>
      </c>
      <c r="D63" s="6">
        <v>2</v>
      </c>
      <c r="E63" s="6">
        <v>9</v>
      </c>
      <c r="F63" s="6">
        <v>5</v>
      </c>
      <c r="G63" s="6">
        <v>0</v>
      </c>
      <c r="H63" s="30">
        <f t="shared" si="1"/>
        <v>3.8125</v>
      </c>
      <c r="I63" s="31">
        <f t="shared" si="0"/>
        <v>0.6875</v>
      </c>
      <c r="J63" s="31">
        <f t="shared" si="3"/>
        <v>1</v>
      </c>
      <c r="K63" s="6" t="s">
        <v>61</v>
      </c>
    </row>
    <row r="64" spans="1:11" s="2" customFormat="1" ht="15">
      <c r="A64" s="24"/>
      <c r="B64" s="24">
        <v>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30" t="e">
        <f t="shared" si="1"/>
        <v>#DIV/0!</v>
      </c>
      <c r="I64" s="31" t="e">
        <f t="shared" si="0"/>
        <v>#DIV/0!</v>
      </c>
      <c r="J64" s="31" t="e">
        <f t="shared" si="3"/>
        <v>#DIV/0!</v>
      </c>
      <c r="K64" s="6" t="s">
        <v>61</v>
      </c>
    </row>
    <row r="65" spans="1:11" s="2" customFormat="1" ht="15">
      <c r="A65" s="24"/>
      <c r="B65" s="24">
        <v>7</v>
      </c>
      <c r="C65" s="6">
        <v>15</v>
      </c>
      <c r="D65" s="6">
        <v>2</v>
      </c>
      <c r="E65" s="6">
        <v>6</v>
      </c>
      <c r="F65" s="6">
        <v>7</v>
      </c>
      <c r="G65" s="6">
        <v>0</v>
      </c>
      <c r="H65" s="30">
        <f t="shared" si="1"/>
        <v>3.6666666666666665</v>
      </c>
      <c r="I65" s="31">
        <f t="shared" si="0"/>
        <v>0.5333333333333333</v>
      </c>
      <c r="J65" s="31">
        <f t="shared" si="3"/>
        <v>1</v>
      </c>
      <c r="K65" s="6" t="s">
        <v>61</v>
      </c>
    </row>
    <row r="66" spans="1:11" s="2" customFormat="1" ht="15">
      <c r="A66" s="24"/>
      <c r="B66" s="24">
        <v>8</v>
      </c>
      <c r="C66" s="6">
        <v>17</v>
      </c>
      <c r="D66" s="6">
        <v>4</v>
      </c>
      <c r="E66" s="6">
        <v>4</v>
      </c>
      <c r="F66" s="6">
        <v>8</v>
      </c>
      <c r="G66" s="6">
        <v>0</v>
      </c>
      <c r="H66" s="30">
        <f t="shared" si="1"/>
        <v>3.5294117647058822</v>
      </c>
      <c r="I66" s="31">
        <f t="shared" si="0"/>
        <v>0.47058823529411764</v>
      </c>
      <c r="J66" s="31">
        <v>1</v>
      </c>
      <c r="K66" s="6" t="s">
        <v>61</v>
      </c>
    </row>
    <row r="67" spans="1:11" s="2" customFormat="1" ht="15">
      <c r="A67" s="24"/>
      <c r="B67" s="24">
        <v>9</v>
      </c>
      <c r="C67" s="6">
        <v>26</v>
      </c>
      <c r="D67" s="6">
        <v>9</v>
      </c>
      <c r="E67" s="6">
        <v>7</v>
      </c>
      <c r="F67" s="6">
        <v>9</v>
      </c>
      <c r="G67" s="6">
        <v>1</v>
      </c>
      <c r="H67" s="30">
        <f aca="true" t="shared" si="4" ref="H67:H133">(D67*5+E67*4+F67*3+G67*2)/C67</f>
        <v>3.923076923076923</v>
      </c>
      <c r="I67" s="31">
        <f t="shared" si="0"/>
        <v>0.6153846153846154</v>
      </c>
      <c r="J67" s="31">
        <f t="shared" si="3"/>
        <v>0.9615384615384616</v>
      </c>
      <c r="K67" s="6" t="s">
        <v>61</v>
      </c>
    </row>
    <row r="68" spans="1:11" s="2" customFormat="1" ht="15">
      <c r="A68" s="24"/>
      <c r="B68" s="24">
        <v>10</v>
      </c>
      <c r="C68" s="6"/>
      <c r="D68" s="6"/>
      <c r="E68" s="6"/>
      <c r="F68" s="6"/>
      <c r="G68" s="6"/>
      <c r="H68" s="30" t="e">
        <f t="shared" si="4"/>
        <v>#DIV/0!</v>
      </c>
      <c r="I68" s="31" t="e">
        <f t="shared" si="0"/>
        <v>#DIV/0!</v>
      </c>
      <c r="J68" s="31" t="e">
        <f t="shared" si="3"/>
        <v>#DIV/0!</v>
      </c>
      <c r="K68" s="6"/>
    </row>
    <row r="69" spans="1:11" s="2" customFormat="1" ht="15">
      <c r="A69" s="24"/>
      <c r="B69" s="24">
        <v>11</v>
      </c>
      <c r="C69" s="6"/>
      <c r="D69" s="6"/>
      <c r="E69" s="6"/>
      <c r="F69" s="6"/>
      <c r="G69" s="6"/>
      <c r="H69" s="30" t="e">
        <f t="shared" si="4"/>
        <v>#DIV/0!</v>
      </c>
      <c r="I69" s="31" t="e">
        <f t="shared" si="0"/>
        <v>#DIV/0!</v>
      </c>
      <c r="J69" s="31" t="e">
        <f t="shared" si="3"/>
        <v>#DIV/0!</v>
      </c>
      <c r="K69" s="6"/>
    </row>
    <row r="70" spans="1:11" s="2" customFormat="1" ht="15">
      <c r="A70" s="24" t="s">
        <v>35</v>
      </c>
      <c r="B70" s="24"/>
      <c r="C70" s="24">
        <f>SUM(C61:C69)</f>
        <v>87</v>
      </c>
      <c r="D70" s="24">
        <f>SUM(D61:D69)</f>
        <v>22</v>
      </c>
      <c r="E70" s="24">
        <f>SUM(E61:E69)</f>
        <v>31</v>
      </c>
      <c r="F70" s="24">
        <f>SUM(F61:F69)</f>
        <v>32</v>
      </c>
      <c r="G70" s="24">
        <f>SUM(G61:G69)</f>
        <v>1</v>
      </c>
      <c r="H70" s="30">
        <f t="shared" si="4"/>
        <v>3.8160919540229883</v>
      </c>
      <c r="I70" s="31">
        <f t="shared" si="0"/>
        <v>0.6091954022988506</v>
      </c>
      <c r="J70" s="31">
        <f t="shared" si="3"/>
        <v>0.9770114942528736</v>
      </c>
      <c r="K70" s="6"/>
    </row>
    <row r="71" spans="1:11" s="2" customFormat="1" ht="15">
      <c r="A71" s="24" t="s">
        <v>8</v>
      </c>
      <c r="B71" s="24">
        <v>5</v>
      </c>
      <c r="C71" s="6">
        <v>19</v>
      </c>
      <c r="D71" s="6">
        <v>2</v>
      </c>
      <c r="E71" s="6">
        <v>5</v>
      </c>
      <c r="F71" s="6">
        <v>12</v>
      </c>
      <c r="G71" s="6">
        <v>0</v>
      </c>
      <c r="H71" s="30">
        <f t="shared" si="4"/>
        <v>3.473684210526316</v>
      </c>
      <c r="I71" s="31">
        <f t="shared" si="0"/>
        <v>0.3684210526315789</v>
      </c>
      <c r="J71" s="31">
        <f t="shared" si="3"/>
        <v>1</v>
      </c>
      <c r="K71" s="6" t="s">
        <v>67</v>
      </c>
    </row>
    <row r="72" spans="1:11" s="2" customFormat="1" ht="15">
      <c r="A72" s="25"/>
      <c r="B72" s="24">
        <v>6</v>
      </c>
      <c r="C72" s="6">
        <v>10</v>
      </c>
      <c r="D72" s="6">
        <v>3</v>
      </c>
      <c r="E72" s="6">
        <v>3</v>
      </c>
      <c r="F72" s="6">
        <v>4</v>
      </c>
      <c r="G72" s="6">
        <v>0</v>
      </c>
      <c r="H72" s="30">
        <f t="shared" si="4"/>
        <v>3.9</v>
      </c>
      <c r="I72" s="31">
        <f t="shared" si="0"/>
        <v>0.6</v>
      </c>
      <c r="J72" s="31">
        <f t="shared" si="3"/>
        <v>1</v>
      </c>
      <c r="K72" s="6" t="s">
        <v>67</v>
      </c>
    </row>
    <row r="73" spans="1:11" s="2" customFormat="1" ht="15">
      <c r="A73" s="24"/>
      <c r="B73" s="24">
        <v>7</v>
      </c>
      <c r="C73" s="6">
        <v>15</v>
      </c>
      <c r="D73" s="6">
        <v>2</v>
      </c>
      <c r="E73" s="6">
        <v>6</v>
      </c>
      <c r="F73" s="6">
        <v>7</v>
      </c>
      <c r="G73" s="6">
        <v>0</v>
      </c>
      <c r="H73" s="30">
        <f t="shared" si="4"/>
        <v>3.6666666666666665</v>
      </c>
      <c r="I73" s="31">
        <f t="shared" si="0"/>
        <v>0.5333333333333333</v>
      </c>
      <c r="J73" s="31">
        <f t="shared" si="3"/>
        <v>1</v>
      </c>
      <c r="K73" s="6" t="s">
        <v>67</v>
      </c>
    </row>
    <row r="74" spans="1:11" s="2" customFormat="1" ht="15">
      <c r="A74" s="24"/>
      <c r="B74" s="24">
        <v>8</v>
      </c>
      <c r="C74" s="6">
        <v>18</v>
      </c>
      <c r="D74" s="6">
        <v>3</v>
      </c>
      <c r="E74" s="6">
        <v>5</v>
      </c>
      <c r="F74" s="6">
        <v>10</v>
      </c>
      <c r="G74" s="6">
        <v>0</v>
      </c>
      <c r="H74" s="30">
        <f t="shared" si="4"/>
        <v>3.611111111111111</v>
      </c>
      <c r="I74" s="31">
        <f t="shared" si="0"/>
        <v>0.4444444444444444</v>
      </c>
      <c r="J74" s="31">
        <f t="shared" si="3"/>
        <v>1</v>
      </c>
      <c r="K74" s="6" t="s">
        <v>67</v>
      </c>
    </row>
    <row r="75" spans="1:11" s="2" customFormat="1" ht="15">
      <c r="A75" s="24"/>
      <c r="B75" s="24">
        <v>9</v>
      </c>
      <c r="C75" s="6">
        <v>26</v>
      </c>
      <c r="D75" s="6">
        <v>6</v>
      </c>
      <c r="E75" s="6">
        <v>10</v>
      </c>
      <c r="F75" s="6">
        <v>9</v>
      </c>
      <c r="G75" s="6">
        <v>1</v>
      </c>
      <c r="H75" s="30">
        <f t="shared" si="4"/>
        <v>3.8076923076923075</v>
      </c>
      <c r="I75" s="31">
        <f t="shared" si="0"/>
        <v>0.6153846153846154</v>
      </c>
      <c r="J75" s="31">
        <f t="shared" si="3"/>
        <v>0.9615384615384616</v>
      </c>
      <c r="K75" s="6" t="s">
        <v>67</v>
      </c>
    </row>
    <row r="76" spans="1:11" s="2" customFormat="1" ht="15">
      <c r="A76" s="24"/>
      <c r="B76" s="24">
        <v>10</v>
      </c>
      <c r="C76" s="6"/>
      <c r="D76" s="6"/>
      <c r="E76" s="6"/>
      <c r="F76" s="6"/>
      <c r="G76" s="6"/>
      <c r="H76" s="30" t="e">
        <f t="shared" si="4"/>
        <v>#DIV/0!</v>
      </c>
      <c r="I76" s="31" t="e">
        <f t="shared" si="0"/>
        <v>#DIV/0!</v>
      </c>
      <c r="J76" s="31" t="e">
        <f aca="true" t="shared" si="5" ref="J76:J147">(D76+E76+F76)/C76</f>
        <v>#DIV/0!</v>
      </c>
      <c r="K76" s="6"/>
    </row>
    <row r="77" spans="1:11" s="2" customFormat="1" ht="15">
      <c r="A77" s="24"/>
      <c r="B77" s="24">
        <v>11</v>
      </c>
      <c r="C77" s="6"/>
      <c r="D77" s="6"/>
      <c r="E77" s="6"/>
      <c r="F77" s="6"/>
      <c r="G77" s="6"/>
      <c r="H77" s="30" t="e">
        <f t="shared" si="4"/>
        <v>#DIV/0!</v>
      </c>
      <c r="I77" s="31" t="e">
        <f t="shared" si="0"/>
        <v>#DIV/0!</v>
      </c>
      <c r="J77" s="31" t="e">
        <f t="shared" si="5"/>
        <v>#DIV/0!</v>
      </c>
      <c r="K77" s="6"/>
    </row>
    <row r="78" spans="1:11" s="2" customFormat="1" ht="15">
      <c r="A78" s="24" t="s">
        <v>35</v>
      </c>
      <c r="B78" s="24"/>
      <c r="C78" s="24">
        <f>SUM(C71:C77)</f>
        <v>88</v>
      </c>
      <c r="D78" s="24">
        <f>SUM(D71:D77)</f>
        <v>16</v>
      </c>
      <c r="E78" s="24">
        <f>SUM(E71:E77)</f>
        <v>29</v>
      </c>
      <c r="F78" s="24">
        <f>SUM(F71:F77)</f>
        <v>42</v>
      </c>
      <c r="G78" s="24">
        <f>SUM(G71:G77)</f>
        <v>1</v>
      </c>
      <c r="H78" s="30">
        <f t="shared" si="4"/>
        <v>3.6818181818181817</v>
      </c>
      <c r="I78" s="31">
        <f t="shared" si="0"/>
        <v>0.5113636363636364</v>
      </c>
      <c r="J78" s="31">
        <f t="shared" si="5"/>
        <v>0.9886363636363636</v>
      </c>
      <c r="K78" s="6"/>
    </row>
    <row r="79" spans="1:11" s="2" customFormat="1" ht="15">
      <c r="A79" s="24" t="s">
        <v>32</v>
      </c>
      <c r="B79" s="24">
        <v>5</v>
      </c>
      <c r="C79" s="6"/>
      <c r="D79" s="6"/>
      <c r="E79" s="6"/>
      <c r="F79" s="6"/>
      <c r="G79" s="6"/>
      <c r="H79" s="30" t="e">
        <f t="shared" si="4"/>
        <v>#DIV/0!</v>
      </c>
      <c r="I79" s="31" t="e">
        <f t="shared" si="0"/>
        <v>#DIV/0!</v>
      </c>
      <c r="J79" s="31" t="e">
        <f t="shared" si="5"/>
        <v>#DIV/0!</v>
      </c>
      <c r="K79" s="6" t="s">
        <v>67</v>
      </c>
    </row>
    <row r="80" spans="1:11" s="2" customFormat="1" ht="15">
      <c r="A80" s="24"/>
      <c r="B80" s="24">
        <v>6</v>
      </c>
      <c r="C80" s="6"/>
      <c r="D80" s="6"/>
      <c r="E80" s="6"/>
      <c r="F80" s="6"/>
      <c r="G80" s="6"/>
      <c r="H80" s="30" t="e">
        <f t="shared" si="4"/>
        <v>#DIV/0!</v>
      </c>
      <c r="I80" s="31" t="e">
        <f t="shared" si="0"/>
        <v>#DIV/0!</v>
      </c>
      <c r="J80" s="31" t="e">
        <f t="shared" si="5"/>
        <v>#DIV/0!</v>
      </c>
      <c r="K80" s="6"/>
    </row>
    <row r="81" spans="1:11" s="2" customFormat="1" ht="15">
      <c r="A81" s="24"/>
      <c r="B81" s="24">
        <v>7</v>
      </c>
      <c r="C81" s="6"/>
      <c r="D81" s="6"/>
      <c r="E81" s="6"/>
      <c r="F81" s="6"/>
      <c r="G81" s="6"/>
      <c r="H81" s="30" t="e">
        <f t="shared" si="4"/>
        <v>#DIV/0!</v>
      </c>
      <c r="I81" s="31" t="e">
        <f t="shared" si="0"/>
        <v>#DIV/0!</v>
      </c>
      <c r="J81" s="31" t="e">
        <f t="shared" si="5"/>
        <v>#DIV/0!</v>
      </c>
      <c r="K81" s="6"/>
    </row>
    <row r="82" spans="1:11" s="2" customFormat="1" ht="15">
      <c r="A82" s="24"/>
      <c r="B82" s="24">
        <v>8</v>
      </c>
      <c r="C82" s="6"/>
      <c r="D82" s="6"/>
      <c r="E82" s="6"/>
      <c r="F82" s="6"/>
      <c r="G82" s="6"/>
      <c r="H82" s="30" t="e">
        <f t="shared" si="4"/>
        <v>#DIV/0!</v>
      </c>
      <c r="I82" s="31" t="e">
        <f t="shared" si="0"/>
        <v>#DIV/0!</v>
      </c>
      <c r="J82" s="31" t="e">
        <f t="shared" si="5"/>
        <v>#DIV/0!</v>
      </c>
      <c r="K82" s="6"/>
    </row>
    <row r="83" spans="1:11" s="2" customFormat="1" ht="15">
      <c r="A83" s="24"/>
      <c r="B83" s="24">
        <v>9</v>
      </c>
      <c r="C83" s="6"/>
      <c r="D83" s="6"/>
      <c r="E83" s="6"/>
      <c r="F83" s="6"/>
      <c r="G83" s="6"/>
      <c r="H83" s="30" t="e">
        <f t="shared" si="4"/>
        <v>#DIV/0!</v>
      </c>
      <c r="I83" s="31" t="e">
        <f t="shared" si="0"/>
        <v>#DIV/0!</v>
      </c>
      <c r="J83" s="31" t="e">
        <f t="shared" si="5"/>
        <v>#DIV/0!</v>
      </c>
      <c r="K83" s="6" t="s">
        <v>67</v>
      </c>
    </row>
    <row r="84" spans="1:11" s="2" customFormat="1" ht="15">
      <c r="A84" s="24" t="s">
        <v>35</v>
      </c>
      <c r="B84" s="24"/>
      <c r="C84" s="24">
        <f>SUM(C79:C83)</f>
        <v>0</v>
      </c>
      <c r="D84" s="24">
        <f>SUM(D79:D83)</f>
        <v>0</v>
      </c>
      <c r="E84" s="24">
        <f>SUM(E79:E83)</f>
        <v>0</v>
      </c>
      <c r="F84" s="24">
        <f>SUM(F79:F83)</f>
        <v>0</v>
      </c>
      <c r="G84" s="24">
        <f>SUM(G79:G83)</f>
        <v>0</v>
      </c>
      <c r="H84" s="30" t="e">
        <f t="shared" si="4"/>
        <v>#DIV/0!</v>
      </c>
      <c r="I84" s="31" t="e">
        <f t="shared" si="0"/>
        <v>#DIV/0!</v>
      </c>
      <c r="J84" s="31" t="e">
        <f t="shared" si="5"/>
        <v>#DIV/0!</v>
      </c>
      <c r="K84" s="6"/>
    </row>
    <row r="85" spans="1:11" s="2" customFormat="1" ht="15">
      <c r="A85" s="24" t="s">
        <v>9</v>
      </c>
      <c r="B85" s="24">
        <v>5</v>
      </c>
      <c r="C85" s="6"/>
      <c r="D85" s="10"/>
      <c r="E85" s="10"/>
      <c r="F85" s="10"/>
      <c r="G85" s="6"/>
      <c r="H85" s="30" t="e">
        <f t="shared" si="4"/>
        <v>#DIV/0!</v>
      </c>
      <c r="I85" s="31" t="e">
        <f t="shared" si="0"/>
        <v>#DIV/0!</v>
      </c>
      <c r="J85" s="31" t="e">
        <f t="shared" si="5"/>
        <v>#DIV/0!</v>
      </c>
      <c r="K85" s="6"/>
    </row>
    <row r="86" spans="1:11" s="2" customFormat="1" ht="15">
      <c r="A86" s="24"/>
      <c r="B86" s="24">
        <v>6</v>
      </c>
      <c r="C86" s="6">
        <v>10</v>
      </c>
      <c r="D86" s="6">
        <v>3</v>
      </c>
      <c r="E86" s="6">
        <v>4</v>
      </c>
      <c r="F86" s="6">
        <v>3</v>
      </c>
      <c r="G86" s="6">
        <v>0</v>
      </c>
      <c r="H86" s="30">
        <f t="shared" si="4"/>
        <v>4</v>
      </c>
      <c r="I86" s="31">
        <f t="shared" si="0"/>
        <v>0.7</v>
      </c>
      <c r="J86" s="31">
        <f t="shared" si="5"/>
        <v>1</v>
      </c>
      <c r="K86" s="6" t="s">
        <v>67</v>
      </c>
    </row>
    <row r="87" spans="1:11" s="2" customFormat="1" ht="15">
      <c r="A87" s="24"/>
      <c r="B87" s="24">
        <v>7</v>
      </c>
      <c r="C87" s="6">
        <v>15</v>
      </c>
      <c r="D87" s="6">
        <v>1</v>
      </c>
      <c r="E87" s="6">
        <v>7</v>
      </c>
      <c r="F87" s="6">
        <v>7</v>
      </c>
      <c r="G87" s="6">
        <v>0</v>
      </c>
      <c r="H87" s="30">
        <f t="shared" si="4"/>
        <v>3.6</v>
      </c>
      <c r="I87" s="31">
        <f t="shared" si="0"/>
        <v>0.5333333333333333</v>
      </c>
      <c r="J87" s="31">
        <f t="shared" si="5"/>
        <v>1</v>
      </c>
      <c r="K87" s="6" t="s">
        <v>67</v>
      </c>
    </row>
    <row r="88" spans="1:11" s="2" customFormat="1" ht="15">
      <c r="A88" s="24"/>
      <c r="B88" s="24">
        <v>8</v>
      </c>
      <c r="C88" s="6">
        <v>17</v>
      </c>
      <c r="D88" s="6">
        <v>4</v>
      </c>
      <c r="E88" s="6">
        <v>3</v>
      </c>
      <c r="F88" s="6">
        <v>10</v>
      </c>
      <c r="G88" s="6">
        <v>0</v>
      </c>
      <c r="H88" s="30">
        <f t="shared" si="4"/>
        <v>3.6470588235294117</v>
      </c>
      <c r="I88" s="31">
        <f t="shared" si="0"/>
        <v>0.4117647058823529</v>
      </c>
      <c r="J88" s="31">
        <f t="shared" si="5"/>
        <v>1</v>
      </c>
      <c r="K88" s="6" t="s">
        <v>67</v>
      </c>
    </row>
    <row r="89" spans="1:11" s="2" customFormat="1" ht="15">
      <c r="A89" s="25"/>
      <c r="B89" s="24">
        <v>9</v>
      </c>
      <c r="C89" s="6">
        <v>26</v>
      </c>
      <c r="D89" s="6">
        <v>6</v>
      </c>
      <c r="E89" s="6">
        <v>9</v>
      </c>
      <c r="F89" s="6">
        <v>11</v>
      </c>
      <c r="G89" s="6">
        <v>0</v>
      </c>
      <c r="H89" s="30">
        <f t="shared" si="4"/>
        <v>3.8076923076923075</v>
      </c>
      <c r="I89" s="31">
        <f t="shared" si="0"/>
        <v>0.5769230769230769</v>
      </c>
      <c r="J89" s="31">
        <f t="shared" si="5"/>
        <v>1</v>
      </c>
      <c r="K89" s="6" t="s">
        <v>67</v>
      </c>
    </row>
    <row r="90" spans="1:11" s="2" customFormat="1" ht="15">
      <c r="A90" s="25"/>
      <c r="B90" s="24">
        <v>10</v>
      </c>
      <c r="C90" s="6"/>
      <c r="D90" s="6"/>
      <c r="E90" s="6"/>
      <c r="F90" s="6"/>
      <c r="G90" s="6"/>
      <c r="H90" s="30" t="e">
        <f t="shared" si="4"/>
        <v>#DIV/0!</v>
      </c>
      <c r="I90" s="31" t="e">
        <f t="shared" si="0"/>
        <v>#DIV/0!</v>
      </c>
      <c r="J90" s="31" t="e">
        <f t="shared" si="5"/>
        <v>#DIV/0!</v>
      </c>
      <c r="K90" s="6"/>
    </row>
    <row r="91" spans="1:11" s="2" customFormat="1" ht="15">
      <c r="A91" s="25"/>
      <c r="B91" s="24">
        <v>11</v>
      </c>
      <c r="C91" s="6"/>
      <c r="D91" s="6"/>
      <c r="E91" s="6"/>
      <c r="F91" s="6"/>
      <c r="G91" s="6"/>
      <c r="H91" s="30" t="e">
        <f t="shared" si="4"/>
        <v>#DIV/0!</v>
      </c>
      <c r="I91" s="31" t="e">
        <f t="shared" si="0"/>
        <v>#DIV/0!</v>
      </c>
      <c r="J91" s="31" t="e">
        <f t="shared" si="5"/>
        <v>#DIV/0!</v>
      </c>
      <c r="K91" s="6"/>
    </row>
    <row r="92" spans="1:11" s="2" customFormat="1" ht="15">
      <c r="A92" s="24" t="s">
        <v>35</v>
      </c>
      <c r="B92" s="24"/>
      <c r="C92" s="24">
        <f>SUM(C85:C91)</f>
        <v>68</v>
      </c>
      <c r="D92" s="24">
        <f>SUM(D85:D91)</f>
        <v>14</v>
      </c>
      <c r="E92" s="24">
        <f>SUM(E85:E91)</f>
        <v>23</v>
      </c>
      <c r="F92" s="24">
        <f>SUM(F85:F91)</f>
        <v>31</v>
      </c>
      <c r="G92" s="24">
        <f>SUM(G85:G91)</f>
        <v>0</v>
      </c>
      <c r="H92" s="30">
        <f t="shared" si="4"/>
        <v>3.75</v>
      </c>
      <c r="I92" s="31">
        <f t="shared" si="0"/>
        <v>0.5441176470588235</v>
      </c>
      <c r="J92" s="31">
        <f t="shared" si="5"/>
        <v>1</v>
      </c>
      <c r="K92" s="6"/>
    </row>
    <row r="93" spans="1:11" s="2" customFormat="1" ht="15">
      <c r="A93" s="24" t="s">
        <v>18</v>
      </c>
      <c r="B93" s="24">
        <v>3</v>
      </c>
      <c r="C93" s="6">
        <v>13</v>
      </c>
      <c r="D93" s="6">
        <v>6</v>
      </c>
      <c r="E93" s="6">
        <v>4</v>
      </c>
      <c r="F93" s="6">
        <v>3</v>
      </c>
      <c r="G93" s="6">
        <v>0</v>
      </c>
      <c r="H93" s="30">
        <f t="shared" si="4"/>
        <v>4.230769230769231</v>
      </c>
      <c r="I93" s="31">
        <f t="shared" si="0"/>
        <v>0.7692307692307693</v>
      </c>
      <c r="J93" s="31">
        <f t="shared" si="5"/>
        <v>1</v>
      </c>
      <c r="K93" s="6" t="s">
        <v>70</v>
      </c>
    </row>
    <row r="94" spans="1:11" s="2" customFormat="1" ht="15">
      <c r="A94" s="25"/>
      <c r="B94" s="24">
        <v>4</v>
      </c>
      <c r="C94" s="6">
        <v>15</v>
      </c>
      <c r="D94" s="6">
        <v>4</v>
      </c>
      <c r="E94" s="6">
        <v>4</v>
      </c>
      <c r="F94" s="6">
        <v>7</v>
      </c>
      <c r="G94" s="6">
        <v>0</v>
      </c>
      <c r="H94" s="30">
        <f t="shared" si="4"/>
        <v>3.8</v>
      </c>
      <c r="I94" s="31">
        <f t="shared" si="0"/>
        <v>0.5333333333333333</v>
      </c>
      <c r="J94" s="31">
        <f t="shared" si="5"/>
        <v>1</v>
      </c>
      <c r="K94" s="6" t="s">
        <v>59</v>
      </c>
    </row>
    <row r="95" spans="1:11" s="2" customFormat="1" ht="15">
      <c r="A95" s="24" t="s">
        <v>35</v>
      </c>
      <c r="B95" s="24"/>
      <c r="C95" s="24">
        <f>SUM(C93:C94)</f>
        <v>28</v>
      </c>
      <c r="D95" s="24">
        <f>SUM(D93:D94)</f>
        <v>10</v>
      </c>
      <c r="E95" s="24">
        <f>SUM(E93:E94)</f>
        <v>8</v>
      </c>
      <c r="F95" s="24">
        <f>SUM(F93:F94)</f>
        <v>10</v>
      </c>
      <c r="G95" s="24">
        <f>SUM(G93:G94)</f>
        <v>0</v>
      </c>
      <c r="H95" s="30">
        <f t="shared" si="4"/>
        <v>4</v>
      </c>
      <c r="I95" s="31">
        <f t="shared" si="0"/>
        <v>0.6428571428571429</v>
      </c>
      <c r="J95" s="31">
        <f t="shared" si="5"/>
        <v>1</v>
      </c>
      <c r="K95" s="6"/>
    </row>
    <row r="96" spans="1:11" s="2" customFormat="1" ht="15">
      <c r="A96" s="24" t="s">
        <v>10</v>
      </c>
      <c r="B96" s="24">
        <v>5</v>
      </c>
      <c r="C96" s="6">
        <v>19</v>
      </c>
      <c r="D96" s="6">
        <v>2</v>
      </c>
      <c r="E96" s="6">
        <v>9</v>
      </c>
      <c r="F96" s="6">
        <v>8</v>
      </c>
      <c r="G96" s="6">
        <v>0</v>
      </c>
      <c r="H96" s="30">
        <f t="shared" si="4"/>
        <v>3.6842105263157894</v>
      </c>
      <c r="I96" s="31">
        <f t="shared" si="0"/>
        <v>0.5789473684210527</v>
      </c>
      <c r="J96" s="31">
        <f t="shared" si="5"/>
        <v>1</v>
      </c>
      <c r="K96" s="6" t="s">
        <v>62</v>
      </c>
    </row>
    <row r="97" spans="1:11" s="2" customFormat="1" ht="15">
      <c r="A97" s="25"/>
      <c r="B97" s="24">
        <v>6</v>
      </c>
      <c r="C97" s="6">
        <v>10</v>
      </c>
      <c r="D97" s="6">
        <v>5</v>
      </c>
      <c r="E97" s="6">
        <v>3</v>
      </c>
      <c r="F97" s="6">
        <v>2</v>
      </c>
      <c r="G97" s="6">
        <v>0</v>
      </c>
      <c r="H97" s="30">
        <f t="shared" si="4"/>
        <v>4.3</v>
      </c>
      <c r="I97" s="31">
        <f t="shared" si="0"/>
        <v>0.8</v>
      </c>
      <c r="J97" s="31">
        <f t="shared" si="5"/>
        <v>1</v>
      </c>
      <c r="K97" s="6" t="s">
        <v>62</v>
      </c>
    </row>
    <row r="98" spans="1:11" s="2" customFormat="1" ht="15">
      <c r="A98" s="25"/>
      <c r="B98" s="24">
        <v>7</v>
      </c>
      <c r="C98" s="6">
        <v>15</v>
      </c>
      <c r="D98" s="6">
        <v>6</v>
      </c>
      <c r="E98" s="6">
        <v>7</v>
      </c>
      <c r="F98" s="6">
        <v>2</v>
      </c>
      <c r="G98" s="6">
        <v>0</v>
      </c>
      <c r="H98" s="30">
        <f t="shared" si="4"/>
        <v>4.266666666666667</v>
      </c>
      <c r="I98" s="31">
        <f t="shared" si="0"/>
        <v>0.8666666666666667</v>
      </c>
      <c r="J98" s="31">
        <f t="shared" si="5"/>
        <v>1</v>
      </c>
      <c r="K98" s="6" t="s">
        <v>62</v>
      </c>
    </row>
    <row r="99" spans="1:11" s="2" customFormat="1" ht="15">
      <c r="A99" s="24"/>
      <c r="B99" s="24">
        <v>8</v>
      </c>
      <c r="C99" s="6">
        <v>17</v>
      </c>
      <c r="D99" s="6">
        <v>6</v>
      </c>
      <c r="E99" s="6">
        <v>4</v>
      </c>
      <c r="F99" s="6">
        <v>6</v>
      </c>
      <c r="G99" s="6">
        <v>0</v>
      </c>
      <c r="H99" s="30">
        <f t="shared" si="4"/>
        <v>3.764705882352941</v>
      </c>
      <c r="I99" s="31">
        <f t="shared" si="0"/>
        <v>0.5882352941176471</v>
      </c>
      <c r="J99" s="31">
        <v>1</v>
      </c>
      <c r="K99" s="6" t="s">
        <v>62</v>
      </c>
    </row>
    <row r="100" spans="1:11" s="2" customFormat="1" ht="15">
      <c r="A100" s="24"/>
      <c r="B100" s="24">
        <v>9</v>
      </c>
      <c r="C100" s="6">
        <v>26</v>
      </c>
      <c r="D100" s="6">
        <v>7</v>
      </c>
      <c r="E100" s="6">
        <v>8</v>
      </c>
      <c r="F100" s="6">
        <v>9</v>
      </c>
      <c r="G100" s="6">
        <v>2</v>
      </c>
      <c r="H100" s="30">
        <f t="shared" si="4"/>
        <v>3.769230769230769</v>
      </c>
      <c r="I100" s="31">
        <f t="shared" si="0"/>
        <v>0.5769230769230769</v>
      </c>
      <c r="J100" s="31">
        <f t="shared" si="5"/>
        <v>0.9230769230769231</v>
      </c>
      <c r="K100" s="6" t="s">
        <v>62</v>
      </c>
    </row>
    <row r="101" spans="1:11" s="2" customFormat="1" ht="15">
      <c r="A101" s="24"/>
      <c r="B101" s="24">
        <v>10</v>
      </c>
      <c r="C101" s="6"/>
      <c r="D101" s="6"/>
      <c r="E101" s="6"/>
      <c r="F101" s="6"/>
      <c r="G101" s="6"/>
      <c r="H101" s="30" t="e">
        <f t="shared" si="4"/>
        <v>#DIV/0!</v>
      </c>
      <c r="I101" s="31" t="e">
        <f t="shared" si="0"/>
        <v>#DIV/0!</v>
      </c>
      <c r="J101" s="31" t="e">
        <f t="shared" si="5"/>
        <v>#DIV/0!</v>
      </c>
      <c r="K101" s="6"/>
    </row>
    <row r="102" spans="1:11" s="2" customFormat="1" ht="15">
      <c r="A102" s="24"/>
      <c r="B102" s="24">
        <v>11</v>
      </c>
      <c r="C102" s="6"/>
      <c r="D102" s="6"/>
      <c r="E102" s="6"/>
      <c r="F102" s="6"/>
      <c r="G102" s="6"/>
      <c r="H102" s="30" t="e">
        <f t="shared" si="4"/>
        <v>#DIV/0!</v>
      </c>
      <c r="I102" s="31" t="e">
        <f t="shared" si="0"/>
        <v>#DIV/0!</v>
      </c>
      <c r="J102" s="31" t="e">
        <f t="shared" si="5"/>
        <v>#DIV/0!</v>
      </c>
      <c r="K102" s="6"/>
    </row>
    <row r="103" spans="1:11" s="2" customFormat="1" ht="15">
      <c r="A103" s="24" t="s">
        <v>35</v>
      </c>
      <c r="B103" s="24"/>
      <c r="C103" s="24">
        <f>SUM(C96:C102)</f>
        <v>87</v>
      </c>
      <c r="D103" s="24">
        <f>SUM(D96:D102)</f>
        <v>26</v>
      </c>
      <c r="E103" s="24">
        <f>SUM(E96:E102)</f>
        <v>31</v>
      </c>
      <c r="F103" s="24">
        <f>SUM(F96:F102)</f>
        <v>27</v>
      </c>
      <c r="G103" s="24">
        <f>SUM(G96:G102)</f>
        <v>2</v>
      </c>
      <c r="H103" s="30">
        <f t="shared" si="4"/>
        <v>3.896551724137931</v>
      </c>
      <c r="I103" s="31">
        <f t="shared" si="0"/>
        <v>0.6551724137931034</v>
      </c>
      <c r="J103" s="31">
        <f t="shared" si="5"/>
        <v>0.9655172413793104</v>
      </c>
      <c r="K103" s="6"/>
    </row>
    <row r="104" spans="1:11" s="2" customFormat="1" ht="15">
      <c r="A104" s="24" t="s">
        <v>11</v>
      </c>
      <c r="B104" s="24">
        <v>7</v>
      </c>
      <c r="C104" s="6">
        <v>15</v>
      </c>
      <c r="D104" s="6">
        <v>4</v>
      </c>
      <c r="E104" s="6">
        <v>5</v>
      </c>
      <c r="F104" s="6">
        <v>6</v>
      </c>
      <c r="G104" s="6">
        <v>0</v>
      </c>
      <c r="H104" s="30">
        <f t="shared" si="4"/>
        <v>3.8666666666666667</v>
      </c>
      <c r="I104" s="31">
        <f t="shared" si="0"/>
        <v>0.6</v>
      </c>
      <c r="J104" s="31">
        <f t="shared" si="5"/>
        <v>1</v>
      </c>
      <c r="K104" s="6" t="s">
        <v>73</v>
      </c>
    </row>
    <row r="105" spans="1:11" s="2" customFormat="1" ht="15">
      <c r="A105" s="25"/>
      <c r="B105" s="24">
        <v>8</v>
      </c>
      <c r="C105" s="6">
        <v>17</v>
      </c>
      <c r="D105" s="6">
        <v>4</v>
      </c>
      <c r="E105" s="6">
        <v>4</v>
      </c>
      <c r="F105" s="6">
        <v>9</v>
      </c>
      <c r="G105" s="6">
        <v>0</v>
      </c>
      <c r="H105" s="30">
        <f t="shared" si="4"/>
        <v>3.7058823529411766</v>
      </c>
      <c r="I105" s="31">
        <f t="shared" si="0"/>
        <v>0.47058823529411764</v>
      </c>
      <c r="J105" s="31">
        <f t="shared" si="5"/>
        <v>1</v>
      </c>
      <c r="K105" s="6" t="s">
        <v>73</v>
      </c>
    </row>
    <row r="106" spans="1:11" s="2" customFormat="1" ht="15">
      <c r="A106" s="24"/>
      <c r="B106" s="24">
        <v>9</v>
      </c>
      <c r="C106" s="6">
        <v>26</v>
      </c>
      <c r="D106" s="6">
        <v>6</v>
      </c>
      <c r="E106" s="6">
        <v>9</v>
      </c>
      <c r="F106" s="6">
        <v>11</v>
      </c>
      <c r="G106" s="6">
        <v>0</v>
      </c>
      <c r="H106" s="30">
        <f t="shared" si="4"/>
        <v>3.8076923076923075</v>
      </c>
      <c r="I106" s="31">
        <f t="shared" si="0"/>
        <v>0.5769230769230769</v>
      </c>
      <c r="J106" s="31">
        <f t="shared" si="5"/>
        <v>1</v>
      </c>
      <c r="K106" s="6" t="s">
        <v>73</v>
      </c>
    </row>
    <row r="107" spans="1:11" s="2" customFormat="1" ht="15">
      <c r="A107" s="24"/>
      <c r="B107" s="24">
        <v>10</v>
      </c>
      <c r="C107" s="6"/>
      <c r="D107" s="6"/>
      <c r="E107" s="6"/>
      <c r="F107" s="6"/>
      <c r="G107" s="6"/>
      <c r="H107" s="30" t="e">
        <f t="shared" si="4"/>
        <v>#DIV/0!</v>
      </c>
      <c r="I107" s="31" t="e">
        <f t="shared" si="0"/>
        <v>#DIV/0!</v>
      </c>
      <c r="J107" s="31" t="e">
        <f t="shared" si="5"/>
        <v>#DIV/0!</v>
      </c>
      <c r="K107" s="6"/>
    </row>
    <row r="108" spans="1:11" s="2" customFormat="1" ht="15">
      <c r="A108" s="24"/>
      <c r="B108" s="24">
        <v>11</v>
      </c>
      <c r="C108" s="6"/>
      <c r="D108" s="6"/>
      <c r="E108" s="6"/>
      <c r="F108" s="6"/>
      <c r="G108" s="6"/>
      <c r="H108" s="30" t="e">
        <f t="shared" si="4"/>
        <v>#DIV/0!</v>
      </c>
      <c r="I108" s="31" t="e">
        <f t="shared" si="0"/>
        <v>#DIV/0!</v>
      </c>
      <c r="J108" s="31" t="e">
        <f t="shared" si="5"/>
        <v>#DIV/0!</v>
      </c>
      <c r="K108" s="6"/>
    </row>
    <row r="109" spans="1:11" s="2" customFormat="1" ht="15">
      <c r="A109" s="24" t="s">
        <v>35</v>
      </c>
      <c r="B109" s="24"/>
      <c r="C109" s="24">
        <f>SUM(C104:C108)</f>
        <v>58</v>
      </c>
      <c r="D109" s="24">
        <f>SUM(D104:D108)</f>
        <v>14</v>
      </c>
      <c r="E109" s="24">
        <f>SUM(E104:E108)</f>
        <v>18</v>
      </c>
      <c r="F109" s="24">
        <f>SUM(F104:F108)</f>
        <v>26</v>
      </c>
      <c r="G109" s="24">
        <f>SUM(G104:G108)</f>
        <v>0</v>
      </c>
      <c r="H109" s="30">
        <f t="shared" si="4"/>
        <v>3.793103448275862</v>
      </c>
      <c r="I109" s="31">
        <f t="shared" si="0"/>
        <v>0.5517241379310345</v>
      </c>
      <c r="J109" s="31">
        <f t="shared" si="5"/>
        <v>1</v>
      </c>
      <c r="K109" s="6"/>
    </row>
    <row r="110" spans="1:11" s="2" customFormat="1" ht="15">
      <c r="A110" s="24" t="s">
        <v>12</v>
      </c>
      <c r="B110" s="24">
        <v>8</v>
      </c>
      <c r="C110" s="6">
        <v>17</v>
      </c>
      <c r="D110" s="6">
        <v>4</v>
      </c>
      <c r="E110" s="6">
        <v>2</v>
      </c>
      <c r="F110" s="6">
        <v>11</v>
      </c>
      <c r="G110" s="6">
        <v>0</v>
      </c>
      <c r="H110" s="30">
        <f t="shared" si="4"/>
        <v>3.588235294117647</v>
      </c>
      <c r="I110" s="31">
        <f t="shared" si="0"/>
        <v>0.35294117647058826</v>
      </c>
      <c r="J110" s="31">
        <f t="shared" si="5"/>
        <v>1</v>
      </c>
      <c r="K110" s="6" t="s">
        <v>62</v>
      </c>
    </row>
    <row r="111" spans="1:11" s="2" customFormat="1" ht="15">
      <c r="A111" s="25"/>
      <c r="B111" s="24">
        <v>9</v>
      </c>
      <c r="C111" s="6">
        <v>26</v>
      </c>
      <c r="D111" s="6">
        <v>4</v>
      </c>
      <c r="E111" s="6">
        <v>9</v>
      </c>
      <c r="F111" s="6">
        <v>12</v>
      </c>
      <c r="G111" s="6">
        <v>1</v>
      </c>
      <c r="H111" s="30">
        <f t="shared" si="4"/>
        <v>3.6153846153846154</v>
      </c>
      <c r="I111" s="31">
        <f t="shared" si="0"/>
        <v>0.5</v>
      </c>
      <c r="J111" s="31">
        <f t="shared" si="5"/>
        <v>0.9615384615384616</v>
      </c>
      <c r="K111" s="6" t="s">
        <v>62</v>
      </c>
    </row>
    <row r="112" spans="1:11" s="2" customFormat="1" ht="15">
      <c r="A112" s="25"/>
      <c r="B112" s="24">
        <v>10</v>
      </c>
      <c r="C112" s="6"/>
      <c r="D112" s="6"/>
      <c r="E112" s="6"/>
      <c r="F112" s="6"/>
      <c r="G112" s="6"/>
      <c r="H112" s="30" t="e">
        <f t="shared" si="4"/>
        <v>#DIV/0!</v>
      </c>
      <c r="I112" s="31" t="e">
        <f t="shared" si="0"/>
        <v>#DIV/0!</v>
      </c>
      <c r="J112" s="31" t="e">
        <f t="shared" si="5"/>
        <v>#DIV/0!</v>
      </c>
      <c r="K112" s="6"/>
    </row>
    <row r="113" spans="1:11" s="2" customFormat="1" ht="15">
      <c r="A113" s="25"/>
      <c r="B113" s="24">
        <v>11</v>
      </c>
      <c r="C113" s="6"/>
      <c r="D113" s="6"/>
      <c r="E113" s="6"/>
      <c r="F113" s="6"/>
      <c r="G113" s="6"/>
      <c r="H113" s="30" t="e">
        <f t="shared" si="4"/>
        <v>#DIV/0!</v>
      </c>
      <c r="I113" s="31" t="e">
        <f t="shared" si="0"/>
        <v>#DIV/0!</v>
      </c>
      <c r="J113" s="31" t="e">
        <f t="shared" si="5"/>
        <v>#DIV/0!</v>
      </c>
      <c r="K113" s="6"/>
    </row>
    <row r="114" spans="1:11" s="2" customFormat="1" ht="15">
      <c r="A114" s="24" t="s">
        <v>35</v>
      </c>
      <c r="B114" s="24"/>
      <c r="C114" s="24">
        <f>SUM(C110:C113)</f>
        <v>43</v>
      </c>
      <c r="D114" s="24">
        <f>SUM(D110:D113)</f>
        <v>8</v>
      </c>
      <c r="E114" s="24">
        <f>SUM(E110:E113)</f>
        <v>11</v>
      </c>
      <c r="F114" s="24">
        <f>SUM(F110:F113)</f>
        <v>23</v>
      </c>
      <c r="G114" s="24">
        <f>SUM(G110:G113)</f>
        <v>1</v>
      </c>
      <c r="H114" s="30">
        <f t="shared" si="4"/>
        <v>3.604651162790698</v>
      </c>
      <c r="I114" s="31">
        <f t="shared" si="0"/>
        <v>0.4418604651162791</v>
      </c>
      <c r="J114" s="31">
        <f t="shared" si="5"/>
        <v>0.9767441860465116</v>
      </c>
      <c r="K114" s="6"/>
    </row>
    <row r="115" spans="1:11" s="2" customFormat="1" ht="15">
      <c r="A115" s="24" t="s">
        <v>13</v>
      </c>
      <c r="B115" s="24">
        <v>5</v>
      </c>
      <c r="C115" s="6">
        <v>19</v>
      </c>
      <c r="D115" s="6">
        <v>2</v>
      </c>
      <c r="E115" s="6">
        <v>3</v>
      </c>
      <c r="F115" s="6">
        <v>14</v>
      </c>
      <c r="G115" s="6">
        <v>0</v>
      </c>
      <c r="H115" s="30">
        <f t="shared" si="4"/>
        <v>3.3684210526315788</v>
      </c>
      <c r="I115" s="31">
        <f t="shared" si="0"/>
        <v>0.2631578947368421</v>
      </c>
      <c r="J115" s="31">
        <f t="shared" si="5"/>
        <v>1</v>
      </c>
      <c r="K115" s="6" t="s">
        <v>75</v>
      </c>
    </row>
    <row r="116" spans="1:11" s="2" customFormat="1" ht="15">
      <c r="A116" s="24"/>
      <c r="B116" s="24">
        <v>6</v>
      </c>
      <c r="C116" s="6">
        <v>10</v>
      </c>
      <c r="D116" s="6">
        <v>4</v>
      </c>
      <c r="E116" s="6">
        <v>3</v>
      </c>
      <c r="F116" s="6">
        <v>3</v>
      </c>
      <c r="G116" s="6">
        <v>0</v>
      </c>
      <c r="H116" s="30">
        <f t="shared" si="4"/>
        <v>4.1</v>
      </c>
      <c r="I116" s="31">
        <f aca="true" t="shared" si="6" ref="I116:I182">(D116+E116)/C116</f>
        <v>0.7</v>
      </c>
      <c r="J116" s="31">
        <f t="shared" si="5"/>
        <v>1</v>
      </c>
      <c r="K116" s="6" t="s">
        <v>75</v>
      </c>
    </row>
    <row r="117" spans="1:11" s="2" customFormat="1" ht="15">
      <c r="A117" s="24"/>
      <c r="B117" s="24">
        <v>7</v>
      </c>
      <c r="C117" s="6">
        <v>15</v>
      </c>
      <c r="D117" s="6">
        <v>1</v>
      </c>
      <c r="E117" s="6">
        <v>8</v>
      </c>
      <c r="F117" s="6">
        <v>5</v>
      </c>
      <c r="G117" s="6">
        <v>1</v>
      </c>
      <c r="H117" s="30">
        <f t="shared" si="4"/>
        <v>3.6</v>
      </c>
      <c r="I117" s="31">
        <f t="shared" si="6"/>
        <v>0.6</v>
      </c>
      <c r="J117" s="31">
        <f t="shared" si="5"/>
        <v>0.9333333333333333</v>
      </c>
      <c r="K117" s="6" t="s">
        <v>75</v>
      </c>
    </row>
    <row r="118" spans="1:11" s="2" customFormat="1" ht="15">
      <c r="A118" s="24"/>
      <c r="B118" s="24">
        <v>8</v>
      </c>
      <c r="C118" s="6">
        <v>16</v>
      </c>
      <c r="D118" s="6">
        <v>3</v>
      </c>
      <c r="E118" s="6">
        <v>3</v>
      </c>
      <c r="F118" s="6">
        <v>10</v>
      </c>
      <c r="G118" s="6">
        <v>0</v>
      </c>
      <c r="H118" s="30">
        <f t="shared" si="4"/>
        <v>3.5625</v>
      </c>
      <c r="I118" s="31">
        <f t="shared" si="6"/>
        <v>0.375</v>
      </c>
      <c r="J118" s="31">
        <f t="shared" si="5"/>
        <v>1</v>
      </c>
      <c r="K118" s="6" t="s">
        <v>75</v>
      </c>
    </row>
    <row r="119" spans="1:11" s="2" customFormat="1" ht="15">
      <c r="A119" s="24"/>
      <c r="B119" s="24">
        <v>9</v>
      </c>
      <c r="C119" s="6">
        <v>26</v>
      </c>
      <c r="D119" s="6">
        <v>6</v>
      </c>
      <c r="E119" s="6">
        <v>7</v>
      </c>
      <c r="F119" s="6">
        <v>13</v>
      </c>
      <c r="G119" s="6">
        <v>0</v>
      </c>
      <c r="H119" s="30">
        <f t="shared" si="4"/>
        <v>3.730769230769231</v>
      </c>
      <c r="I119" s="31">
        <f t="shared" si="6"/>
        <v>0.5</v>
      </c>
      <c r="J119" s="31">
        <f t="shared" si="5"/>
        <v>1</v>
      </c>
      <c r="K119" s="6" t="s">
        <v>74</v>
      </c>
    </row>
    <row r="120" spans="1:11" s="2" customFormat="1" ht="15">
      <c r="A120" s="24"/>
      <c r="B120" s="24">
        <v>10</v>
      </c>
      <c r="C120" s="6"/>
      <c r="D120" s="6"/>
      <c r="E120" s="6"/>
      <c r="F120" s="6"/>
      <c r="G120" s="6"/>
      <c r="H120" s="30" t="e">
        <f t="shared" si="4"/>
        <v>#DIV/0!</v>
      </c>
      <c r="I120" s="31" t="e">
        <f t="shared" si="6"/>
        <v>#DIV/0!</v>
      </c>
      <c r="J120" s="31" t="e">
        <f t="shared" si="5"/>
        <v>#DIV/0!</v>
      </c>
      <c r="K120" s="6"/>
    </row>
    <row r="121" spans="1:11" s="2" customFormat="1" ht="15">
      <c r="A121" s="24"/>
      <c r="B121" s="24">
        <v>11</v>
      </c>
      <c r="C121" s="6"/>
      <c r="D121" s="6"/>
      <c r="E121" s="6"/>
      <c r="F121" s="6"/>
      <c r="G121" s="6"/>
      <c r="H121" s="30" t="e">
        <f t="shared" si="4"/>
        <v>#DIV/0!</v>
      </c>
      <c r="I121" s="31" t="e">
        <f t="shared" si="6"/>
        <v>#DIV/0!</v>
      </c>
      <c r="J121" s="31" t="e">
        <f t="shared" si="5"/>
        <v>#DIV/0!</v>
      </c>
      <c r="K121" s="6"/>
    </row>
    <row r="122" spans="1:11" s="2" customFormat="1" ht="15">
      <c r="A122" s="24" t="s">
        <v>35</v>
      </c>
      <c r="B122" s="24"/>
      <c r="C122" s="24">
        <f>SUM(C115:C121)</f>
        <v>86</v>
      </c>
      <c r="D122" s="24">
        <f>SUM(D115:D121)</f>
        <v>16</v>
      </c>
      <c r="E122" s="24">
        <f>SUM(E115:E121)</f>
        <v>24</v>
      </c>
      <c r="F122" s="24">
        <f>SUM(F115:F121)</f>
        <v>45</v>
      </c>
      <c r="G122" s="24">
        <f>SUM(G115:G121)</f>
        <v>1</v>
      </c>
      <c r="H122" s="30">
        <f t="shared" si="4"/>
        <v>3.63953488372093</v>
      </c>
      <c r="I122" s="31">
        <f t="shared" si="6"/>
        <v>0.46511627906976744</v>
      </c>
      <c r="J122" s="31">
        <f t="shared" si="5"/>
        <v>0.9883720930232558</v>
      </c>
      <c r="K122" s="6"/>
    </row>
    <row r="123" spans="1:11" s="2" customFormat="1" ht="15">
      <c r="A123" s="24" t="s">
        <v>14</v>
      </c>
      <c r="B123" s="24">
        <v>3</v>
      </c>
      <c r="C123" s="6">
        <v>13</v>
      </c>
      <c r="D123" s="6">
        <v>12</v>
      </c>
      <c r="E123" s="6">
        <v>1</v>
      </c>
      <c r="F123" s="6">
        <v>0</v>
      </c>
      <c r="G123" s="6">
        <v>0</v>
      </c>
      <c r="H123" s="30">
        <f t="shared" si="4"/>
        <v>4.923076923076923</v>
      </c>
      <c r="I123" s="31">
        <f t="shared" si="6"/>
        <v>1</v>
      </c>
      <c r="J123" s="31">
        <f t="shared" si="5"/>
        <v>1</v>
      </c>
      <c r="K123" s="6" t="s">
        <v>58</v>
      </c>
    </row>
    <row r="124" spans="1:11" s="2" customFormat="1" ht="15">
      <c r="A124" s="25"/>
      <c r="B124" s="24">
        <v>4</v>
      </c>
      <c r="C124" s="6">
        <v>15</v>
      </c>
      <c r="D124" s="6">
        <v>4</v>
      </c>
      <c r="E124" s="6">
        <v>11</v>
      </c>
      <c r="F124" s="6">
        <v>0</v>
      </c>
      <c r="G124" s="6">
        <v>0</v>
      </c>
      <c r="H124" s="30">
        <f t="shared" si="4"/>
        <v>4.266666666666667</v>
      </c>
      <c r="I124" s="31">
        <f t="shared" si="6"/>
        <v>1</v>
      </c>
      <c r="J124" s="31">
        <f t="shared" si="5"/>
        <v>1</v>
      </c>
      <c r="K124" s="6" t="s">
        <v>58</v>
      </c>
    </row>
    <row r="125" spans="1:11" s="2" customFormat="1" ht="15">
      <c r="A125" s="24"/>
      <c r="B125" s="24">
        <v>5</v>
      </c>
      <c r="C125" s="6">
        <v>15</v>
      </c>
      <c r="D125" s="6">
        <v>7</v>
      </c>
      <c r="E125" s="6">
        <v>6</v>
      </c>
      <c r="F125" s="6">
        <v>2</v>
      </c>
      <c r="G125" s="6">
        <v>0</v>
      </c>
      <c r="H125" s="30">
        <f t="shared" si="4"/>
        <v>4.333333333333333</v>
      </c>
      <c r="I125" s="31">
        <f t="shared" si="6"/>
        <v>0.8666666666666667</v>
      </c>
      <c r="J125" s="31">
        <f t="shared" si="5"/>
        <v>1</v>
      </c>
      <c r="K125" s="6" t="s">
        <v>58</v>
      </c>
    </row>
    <row r="126" spans="1:11" s="2" customFormat="1" ht="15">
      <c r="A126" s="24"/>
      <c r="B126" s="24">
        <v>6</v>
      </c>
      <c r="C126" s="6">
        <v>10</v>
      </c>
      <c r="D126" s="6">
        <v>3</v>
      </c>
      <c r="E126" s="6">
        <v>6</v>
      </c>
      <c r="F126" s="6">
        <v>1</v>
      </c>
      <c r="G126" s="6">
        <v>0</v>
      </c>
      <c r="H126" s="30">
        <f t="shared" si="4"/>
        <v>4.2</v>
      </c>
      <c r="I126" s="31">
        <f t="shared" si="6"/>
        <v>0.9</v>
      </c>
      <c r="J126" s="31">
        <f t="shared" si="5"/>
        <v>1</v>
      </c>
      <c r="K126" s="6" t="s">
        <v>58</v>
      </c>
    </row>
    <row r="127" spans="1:11" s="2" customFormat="1" ht="15">
      <c r="A127" s="24"/>
      <c r="B127" s="24">
        <v>7</v>
      </c>
      <c r="C127" s="6">
        <v>15</v>
      </c>
      <c r="D127" s="11">
        <v>5</v>
      </c>
      <c r="E127" s="6">
        <v>6</v>
      </c>
      <c r="F127" s="6">
        <v>4</v>
      </c>
      <c r="G127" s="6">
        <v>0</v>
      </c>
      <c r="H127" s="30">
        <f t="shared" si="4"/>
        <v>4.066666666666666</v>
      </c>
      <c r="I127" s="31">
        <f t="shared" si="6"/>
        <v>0.7333333333333333</v>
      </c>
      <c r="J127" s="31">
        <f t="shared" si="5"/>
        <v>1</v>
      </c>
      <c r="K127" s="6" t="s">
        <v>58</v>
      </c>
    </row>
    <row r="128" spans="1:11" s="2" customFormat="1" ht="15">
      <c r="A128" s="24"/>
      <c r="B128" s="24">
        <v>8</v>
      </c>
      <c r="C128" s="6">
        <v>16</v>
      </c>
      <c r="D128" s="6">
        <v>7</v>
      </c>
      <c r="E128" s="6">
        <v>8</v>
      </c>
      <c r="F128" s="6">
        <v>1</v>
      </c>
      <c r="G128" s="6">
        <v>0</v>
      </c>
      <c r="H128" s="30">
        <f t="shared" si="4"/>
        <v>4.375</v>
      </c>
      <c r="I128" s="31">
        <f t="shared" si="6"/>
        <v>0.9375</v>
      </c>
      <c r="J128" s="31">
        <f t="shared" si="5"/>
        <v>1</v>
      </c>
      <c r="K128" s="6" t="s">
        <v>58</v>
      </c>
    </row>
    <row r="129" spans="1:11" s="2" customFormat="1" ht="15">
      <c r="A129" s="24"/>
      <c r="B129" s="24">
        <v>9</v>
      </c>
      <c r="C129" s="6">
        <v>26</v>
      </c>
      <c r="D129" s="6">
        <v>9</v>
      </c>
      <c r="E129" s="6">
        <v>13</v>
      </c>
      <c r="F129" s="6">
        <v>4</v>
      </c>
      <c r="G129" s="6">
        <v>0</v>
      </c>
      <c r="H129" s="30">
        <f t="shared" si="4"/>
        <v>4.1923076923076925</v>
      </c>
      <c r="I129" s="31">
        <f t="shared" si="6"/>
        <v>0.8461538461538461</v>
      </c>
      <c r="J129" s="31">
        <f t="shared" si="5"/>
        <v>1</v>
      </c>
      <c r="K129" s="6" t="s">
        <v>58</v>
      </c>
    </row>
    <row r="130" spans="1:11" s="2" customFormat="1" ht="15">
      <c r="A130" s="24"/>
      <c r="B130" s="24">
        <v>10</v>
      </c>
      <c r="C130" s="6"/>
      <c r="D130" s="6"/>
      <c r="E130" s="6"/>
      <c r="F130" s="6"/>
      <c r="G130" s="6"/>
      <c r="H130" s="30" t="e">
        <f t="shared" si="4"/>
        <v>#DIV/0!</v>
      </c>
      <c r="I130" s="31" t="e">
        <f t="shared" si="6"/>
        <v>#DIV/0!</v>
      </c>
      <c r="J130" s="31" t="e">
        <f t="shared" si="5"/>
        <v>#DIV/0!</v>
      </c>
      <c r="K130" s="6"/>
    </row>
    <row r="131" spans="1:11" s="2" customFormat="1" ht="15">
      <c r="A131" s="24"/>
      <c r="B131" s="24">
        <v>11</v>
      </c>
      <c r="C131" s="6"/>
      <c r="D131" s="6"/>
      <c r="E131" s="6"/>
      <c r="F131" s="6"/>
      <c r="G131" s="6"/>
      <c r="H131" s="30" t="e">
        <f t="shared" si="4"/>
        <v>#DIV/0!</v>
      </c>
      <c r="I131" s="31" t="e">
        <f t="shared" si="6"/>
        <v>#DIV/0!</v>
      </c>
      <c r="J131" s="31" t="e">
        <f t="shared" si="5"/>
        <v>#DIV/0!</v>
      </c>
      <c r="K131" s="6"/>
    </row>
    <row r="132" spans="1:11" s="2" customFormat="1" ht="15">
      <c r="A132" s="24" t="s">
        <v>35</v>
      </c>
      <c r="B132" s="24"/>
      <c r="C132" s="24">
        <f>SUM(C123:C131)</f>
        <v>110</v>
      </c>
      <c r="D132" s="24">
        <f>SUM(D123:D131)</f>
        <v>47</v>
      </c>
      <c r="E132" s="24">
        <f>SUM(E123:E131)</f>
        <v>51</v>
      </c>
      <c r="F132" s="24">
        <f>SUM(F123:F131)</f>
        <v>12</v>
      </c>
      <c r="G132" s="24">
        <f>SUM(G123:G131)</f>
        <v>0</v>
      </c>
      <c r="H132" s="30">
        <f t="shared" si="4"/>
        <v>4.318181818181818</v>
      </c>
      <c r="I132" s="31">
        <f t="shared" si="6"/>
        <v>0.8909090909090909</v>
      </c>
      <c r="J132" s="31">
        <f t="shared" si="5"/>
        <v>1</v>
      </c>
      <c r="K132" s="6"/>
    </row>
    <row r="133" spans="1:11" s="2" customFormat="1" ht="15">
      <c r="A133" s="24" t="s">
        <v>30</v>
      </c>
      <c r="B133" s="24">
        <v>8</v>
      </c>
      <c r="C133" s="6">
        <v>16</v>
      </c>
      <c r="D133" s="6">
        <v>7</v>
      </c>
      <c r="E133" s="6">
        <v>3</v>
      </c>
      <c r="F133" s="6">
        <v>6</v>
      </c>
      <c r="G133" s="6">
        <v>0</v>
      </c>
      <c r="H133" s="30">
        <f t="shared" si="4"/>
        <v>4.0625</v>
      </c>
      <c r="I133" s="31">
        <f t="shared" si="6"/>
        <v>0.625</v>
      </c>
      <c r="J133" s="31">
        <f t="shared" si="5"/>
        <v>1</v>
      </c>
      <c r="K133" s="6" t="s">
        <v>58</v>
      </c>
    </row>
    <row r="134" spans="1:11" s="2" customFormat="1" ht="15">
      <c r="A134" s="24"/>
      <c r="B134" s="24">
        <v>9</v>
      </c>
      <c r="C134" s="6"/>
      <c r="D134" s="6"/>
      <c r="E134" s="6"/>
      <c r="F134" s="6"/>
      <c r="G134" s="6"/>
      <c r="H134" s="30" t="e">
        <f aca="true" t="shared" si="7" ref="H134:H191">(D134*5+E134*4+F134*3+G134*2)/C134</f>
        <v>#DIV/0!</v>
      </c>
      <c r="I134" s="31" t="e">
        <f t="shared" si="6"/>
        <v>#DIV/0!</v>
      </c>
      <c r="J134" s="31" t="e">
        <f t="shared" si="5"/>
        <v>#DIV/0!</v>
      </c>
      <c r="K134" s="6"/>
    </row>
    <row r="135" spans="1:11" s="2" customFormat="1" ht="15">
      <c r="A135" s="24"/>
      <c r="B135" s="24">
        <v>10</v>
      </c>
      <c r="C135" s="6"/>
      <c r="D135" s="6"/>
      <c r="E135" s="6"/>
      <c r="F135" s="6"/>
      <c r="G135" s="6"/>
      <c r="H135" s="30" t="e">
        <f t="shared" si="7"/>
        <v>#DIV/0!</v>
      </c>
      <c r="I135" s="31" t="e">
        <f t="shared" si="6"/>
        <v>#DIV/0!</v>
      </c>
      <c r="J135" s="31" t="e">
        <f t="shared" si="5"/>
        <v>#DIV/0!</v>
      </c>
      <c r="K135" s="6"/>
    </row>
    <row r="136" spans="1:11" s="2" customFormat="1" ht="15">
      <c r="A136" s="24"/>
      <c r="B136" s="24">
        <v>11</v>
      </c>
      <c r="C136" s="6"/>
      <c r="D136" s="6"/>
      <c r="E136" s="6"/>
      <c r="F136" s="6"/>
      <c r="G136" s="6"/>
      <c r="H136" s="30" t="e">
        <f t="shared" si="7"/>
        <v>#DIV/0!</v>
      </c>
      <c r="I136" s="31" t="e">
        <f t="shared" si="6"/>
        <v>#DIV/0!</v>
      </c>
      <c r="J136" s="31" t="e">
        <f t="shared" si="5"/>
        <v>#DIV/0!</v>
      </c>
      <c r="K136" s="6"/>
    </row>
    <row r="137" spans="1:11" s="2" customFormat="1" ht="15">
      <c r="A137" s="24" t="s">
        <v>35</v>
      </c>
      <c r="B137" s="24"/>
      <c r="C137" s="24">
        <f>SUM(C133:C136)</f>
        <v>16</v>
      </c>
      <c r="D137" s="24">
        <f>SUM(D133:D136)</f>
        <v>7</v>
      </c>
      <c r="E137" s="24">
        <f>SUM(E133:E136)</f>
        <v>3</v>
      </c>
      <c r="F137" s="24">
        <f>SUM(F133:F136)</f>
        <v>6</v>
      </c>
      <c r="G137" s="24">
        <f>SUM(G133:G136)</f>
        <v>0</v>
      </c>
      <c r="H137" s="30">
        <f t="shared" si="7"/>
        <v>4.0625</v>
      </c>
      <c r="I137" s="31">
        <f t="shared" si="6"/>
        <v>0.625</v>
      </c>
      <c r="J137" s="31">
        <f t="shared" si="5"/>
        <v>1</v>
      </c>
      <c r="K137" s="6"/>
    </row>
    <row r="138" spans="1:11" s="2" customFormat="1" ht="15">
      <c r="A138" s="24" t="s">
        <v>36</v>
      </c>
      <c r="B138" s="24">
        <v>3</v>
      </c>
      <c r="C138" s="6">
        <v>13</v>
      </c>
      <c r="D138" s="6">
        <v>12</v>
      </c>
      <c r="E138" s="6">
        <v>1</v>
      </c>
      <c r="F138" s="6">
        <v>0</v>
      </c>
      <c r="G138" s="6">
        <v>0</v>
      </c>
      <c r="H138" s="30">
        <f t="shared" si="7"/>
        <v>4.923076923076923</v>
      </c>
      <c r="I138" s="31">
        <f t="shared" si="6"/>
        <v>1</v>
      </c>
      <c r="J138" s="31">
        <f t="shared" si="5"/>
        <v>1</v>
      </c>
      <c r="K138" s="6" t="s">
        <v>70</v>
      </c>
    </row>
    <row r="139" spans="1:11" s="2" customFormat="1" ht="15">
      <c r="A139" s="25"/>
      <c r="B139" s="24">
        <v>4</v>
      </c>
      <c r="C139" s="6">
        <v>15</v>
      </c>
      <c r="D139" s="6">
        <v>12</v>
      </c>
      <c r="E139" s="6">
        <v>3</v>
      </c>
      <c r="F139" s="6">
        <v>0</v>
      </c>
      <c r="G139" s="6">
        <v>0</v>
      </c>
      <c r="H139" s="30">
        <f t="shared" si="7"/>
        <v>4.8</v>
      </c>
      <c r="I139" s="31">
        <f t="shared" si="6"/>
        <v>1</v>
      </c>
      <c r="J139" s="31">
        <f t="shared" si="5"/>
        <v>1</v>
      </c>
      <c r="K139" s="6" t="s">
        <v>59</v>
      </c>
    </row>
    <row r="140" spans="1:11" s="2" customFormat="1" ht="15">
      <c r="A140" s="24"/>
      <c r="B140" s="24">
        <v>5</v>
      </c>
      <c r="C140" s="6">
        <v>16</v>
      </c>
      <c r="D140" s="6">
        <v>16</v>
      </c>
      <c r="E140" s="6">
        <v>0</v>
      </c>
      <c r="F140" s="6">
        <v>0</v>
      </c>
      <c r="G140" s="6">
        <v>0</v>
      </c>
      <c r="H140" s="30">
        <f t="shared" si="7"/>
        <v>5</v>
      </c>
      <c r="I140" s="31">
        <f t="shared" si="6"/>
        <v>1</v>
      </c>
      <c r="J140" s="31">
        <f t="shared" si="5"/>
        <v>1</v>
      </c>
      <c r="K140" s="6" t="s">
        <v>63</v>
      </c>
    </row>
    <row r="141" spans="1:11" s="2" customFormat="1" ht="15">
      <c r="A141" s="24"/>
      <c r="B141" s="24">
        <v>6</v>
      </c>
      <c r="C141" s="6">
        <v>10</v>
      </c>
      <c r="D141" s="6">
        <v>10</v>
      </c>
      <c r="E141" s="6">
        <v>0</v>
      </c>
      <c r="F141" s="6">
        <v>0</v>
      </c>
      <c r="G141" s="6">
        <v>0</v>
      </c>
      <c r="H141" s="30">
        <f t="shared" si="7"/>
        <v>5</v>
      </c>
      <c r="I141" s="31">
        <f t="shared" si="6"/>
        <v>1</v>
      </c>
      <c r="J141" s="31">
        <f t="shared" si="5"/>
        <v>1</v>
      </c>
      <c r="K141" s="6" t="s">
        <v>63</v>
      </c>
    </row>
    <row r="142" spans="1:11" s="2" customFormat="1" ht="15">
      <c r="A142" s="24"/>
      <c r="B142" s="24">
        <v>7</v>
      </c>
      <c r="C142" s="6">
        <v>15</v>
      </c>
      <c r="D142" s="6">
        <v>14</v>
      </c>
      <c r="E142" s="6">
        <v>1</v>
      </c>
      <c r="F142" s="6">
        <v>0</v>
      </c>
      <c r="G142" s="6">
        <v>0</v>
      </c>
      <c r="H142" s="30">
        <f t="shared" si="7"/>
        <v>4.933333333333334</v>
      </c>
      <c r="I142" s="31">
        <f t="shared" si="6"/>
        <v>1</v>
      </c>
      <c r="J142" s="31">
        <f t="shared" si="5"/>
        <v>1</v>
      </c>
      <c r="K142" s="6" t="s">
        <v>63</v>
      </c>
    </row>
    <row r="143" spans="1:11" s="2" customFormat="1" ht="15">
      <c r="A143" s="24" t="s">
        <v>29</v>
      </c>
      <c r="B143" s="24">
        <v>8</v>
      </c>
      <c r="C143" s="6">
        <v>16</v>
      </c>
      <c r="D143" s="6">
        <v>5</v>
      </c>
      <c r="E143" s="6">
        <v>6</v>
      </c>
      <c r="F143" s="6">
        <v>5</v>
      </c>
      <c r="G143" s="6">
        <v>0</v>
      </c>
      <c r="H143" s="30">
        <f t="shared" si="7"/>
        <v>4</v>
      </c>
      <c r="I143" s="31">
        <f t="shared" si="6"/>
        <v>0.6875</v>
      </c>
      <c r="J143" s="31">
        <f t="shared" si="5"/>
        <v>1</v>
      </c>
      <c r="K143" s="6" t="s">
        <v>65</v>
      </c>
    </row>
    <row r="144" spans="1:11" s="2" customFormat="1" ht="15">
      <c r="A144" s="24"/>
      <c r="B144" s="24">
        <v>9</v>
      </c>
      <c r="C144" s="6">
        <v>26</v>
      </c>
      <c r="D144" s="6">
        <v>10</v>
      </c>
      <c r="E144" s="6">
        <v>8</v>
      </c>
      <c r="F144" s="6">
        <v>8</v>
      </c>
      <c r="G144" s="6">
        <v>0</v>
      </c>
      <c r="H144" s="30">
        <f t="shared" si="7"/>
        <v>4.076923076923077</v>
      </c>
      <c r="I144" s="31">
        <f t="shared" si="6"/>
        <v>0.6923076923076923</v>
      </c>
      <c r="J144" s="31">
        <f t="shared" si="5"/>
        <v>1</v>
      </c>
      <c r="K144" s="6" t="s">
        <v>65</v>
      </c>
    </row>
    <row r="145" spans="1:11" s="2" customFormat="1" ht="15">
      <c r="A145" s="24" t="s">
        <v>34</v>
      </c>
      <c r="B145" s="24">
        <v>10</v>
      </c>
      <c r="C145" s="6"/>
      <c r="D145" s="6"/>
      <c r="E145" s="6"/>
      <c r="F145" s="6"/>
      <c r="G145" s="6"/>
      <c r="H145" s="30" t="e">
        <f t="shared" si="7"/>
        <v>#DIV/0!</v>
      </c>
      <c r="I145" s="31" t="e">
        <f t="shared" si="6"/>
        <v>#DIV/0!</v>
      </c>
      <c r="J145" s="31" t="e">
        <f t="shared" si="5"/>
        <v>#DIV/0!</v>
      </c>
      <c r="K145" s="6"/>
    </row>
    <row r="146" spans="1:11" s="2" customFormat="1" ht="15">
      <c r="A146" s="24"/>
      <c r="B146" s="24">
        <v>11</v>
      </c>
      <c r="C146" s="6"/>
      <c r="D146" s="6"/>
      <c r="E146" s="6"/>
      <c r="F146" s="6"/>
      <c r="G146" s="6"/>
      <c r="H146" s="30" t="e">
        <f t="shared" si="7"/>
        <v>#DIV/0!</v>
      </c>
      <c r="I146" s="31" t="e">
        <f t="shared" si="6"/>
        <v>#DIV/0!</v>
      </c>
      <c r="J146" s="31" t="e">
        <f t="shared" si="5"/>
        <v>#DIV/0!</v>
      </c>
      <c r="K146" s="6"/>
    </row>
    <row r="147" spans="1:11" s="2" customFormat="1" ht="15">
      <c r="A147" s="24" t="s">
        <v>35</v>
      </c>
      <c r="B147" s="24"/>
      <c r="C147" s="24">
        <f>SUM(C138:C146)</f>
        <v>111</v>
      </c>
      <c r="D147" s="24">
        <f>SUM(D138:D146)</f>
        <v>79</v>
      </c>
      <c r="E147" s="24">
        <f>SUM(E138:E146)</f>
        <v>19</v>
      </c>
      <c r="F147" s="24">
        <f>SUM(F138:F146)</f>
        <v>13</v>
      </c>
      <c r="G147" s="24">
        <f>SUM(G138:G146)</f>
        <v>0</v>
      </c>
      <c r="H147" s="30">
        <f t="shared" si="7"/>
        <v>4.594594594594595</v>
      </c>
      <c r="I147" s="31">
        <f t="shared" si="6"/>
        <v>0.8828828828828829</v>
      </c>
      <c r="J147" s="31">
        <f t="shared" si="5"/>
        <v>1</v>
      </c>
      <c r="K147" s="6"/>
    </row>
    <row r="148" spans="1:11" s="2" customFormat="1" ht="15">
      <c r="A148" s="24" t="s">
        <v>15</v>
      </c>
      <c r="B148" s="24">
        <v>3</v>
      </c>
      <c r="C148" s="6">
        <v>13</v>
      </c>
      <c r="D148" s="6">
        <v>13</v>
      </c>
      <c r="E148" s="6">
        <v>0</v>
      </c>
      <c r="F148" s="6">
        <v>0</v>
      </c>
      <c r="G148" s="6">
        <v>0</v>
      </c>
      <c r="H148" s="30">
        <f t="shared" si="7"/>
        <v>5</v>
      </c>
      <c r="I148" s="31">
        <f t="shared" si="6"/>
        <v>1</v>
      </c>
      <c r="J148" s="31">
        <f aca="true" t="shared" si="8" ref="J148:J190">(D148+E148+F148)/C148</f>
        <v>1</v>
      </c>
      <c r="K148" s="6" t="s">
        <v>70</v>
      </c>
    </row>
    <row r="149" spans="1:11" s="2" customFormat="1" ht="15">
      <c r="A149" s="25"/>
      <c r="B149" s="24">
        <v>4</v>
      </c>
      <c r="C149" s="6">
        <v>15</v>
      </c>
      <c r="D149" s="6">
        <v>12</v>
      </c>
      <c r="E149" s="6">
        <v>3</v>
      </c>
      <c r="F149" s="6">
        <v>0</v>
      </c>
      <c r="G149" s="6">
        <v>0</v>
      </c>
      <c r="H149" s="30">
        <f t="shared" si="7"/>
        <v>4.8</v>
      </c>
      <c r="I149" s="31">
        <f t="shared" si="6"/>
        <v>1</v>
      </c>
      <c r="J149" s="31">
        <f t="shared" si="8"/>
        <v>1</v>
      </c>
      <c r="K149" s="6" t="s">
        <v>59</v>
      </c>
    </row>
    <row r="150" spans="1:11" s="2" customFormat="1" ht="15">
      <c r="A150" s="24"/>
      <c r="B150" s="24">
        <v>5</v>
      </c>
      <c r="C150" s="6">
        <v>16</v>
      </c>
      <c r="D150" s="6">
        <v>11</v>
      </c>
      <c r="E150" s="6">
        <v>5</v>
      </c>
      <c r="F150" s="6">
        <v>0</v>
      </c>
      <c r="G150" s="6">
        <v>0</v>
      </c>
      <c r="H150" s="30">
        <f t="shared" si="7"/>
        <v>4.6875</v>
      </c>
      <c r="I150" s="31">
        <f t="shared" si="6"/>
        <v>1</v>
      </c>
      <c r="J150" s="31">
        <f t="shared" si="8"/>
        <v>1</v>
      </c>
      <c r="K150" s="6" t="s">
        <v>68</v>
      </c>
    </row>
    <row r="151" spans="1:11" s="2" customFormat="1" ht="15">
      <c r="A151" s="24"/>
      <c r="B151" s="24">
        <v>6</v>
      </c>
      <c r="C151" s="6">
        <v>10</v>
      </c>
      <c r="D151" s="6">
        <v>10</v>
      </c>
      <c r="E151" s="6">
        <v>0</v>
      </c>
      <c r="F151" s="6">
        <v>0</v>
      </c>
      <c r="G151" s="6">
        <v>0</v>
      </c>
      <c r="H151" s="30">
        <f t="shared" si="7"/>
        <v>5</v>
      </c>
      <c r="I151" s="31">
        <f t="shared" si="6"/>
        <v>1</v>
      </c>
      <c r="J151" s="31">
        <f t="shared" si="8"/>
        <v>1</v>
      </c>
      <c r="K151" s="6" t="s">
        <v>68</v>
      </c>
    </row>
    <row r="152" spans="1:11" s="2" customFormat="1" ht="15">
      <c r="A152" s="24"/>
      <c r="B152" s="24">
        <v>7</v>
      </c>
      <c r="C152" s="6">
        <v>15</v>
      </c>
      <c r="D152" s="6">
        <v>10</v>
      </c>
      <c r="E152" s="6">
        <v>5</v>
      </c>
      <c r="F152" s="6">
        <v>0</v>
      </c>
      <c r="G152" s="6">
        <v>0</v>
      </c>
      <c r="H152" s="30">
        <f t="shared" si="7"/>
        <v>4.666666666666667</v>
      </c>
      <c r="I152" s="31">
        <f t="shared" si="6"/>
        <v>1</v>
      </c>
      <c r="J152" s="31">
        <f t="shared" si="8"/>
        <v>1</v>
      </c>
      <c r="K152" s="6" t="s">
        <v>68</v>
      </c>
    </row>
    <row r="153" spans="1:11" s="2" customFormat="1" ht="15">
      <c r="A153" s="24"/>
      <c r="B153" s="24">
        <v>8</v>
      </c>
      <c r="C153" s="6"/>
      <c r="D153" s="6"/>
      <c r="E153" s="6"/>
      <c r="F153" s="6"/>
      <c r="G153" s="6"/>
      <c r="H153" s="30" t="e">
        <f t="shared" si="7"/>
        <v>#DIV/0!</v>
      </c>
      <c r="I153" s="31" t="e">
        <f t="shared" si="6"/>
        <v>#DIV/0!</v>
      </c>
      <c r="J153" s="31" t="e">
        <f t="shared" si="8"/>
        <v>#DIV/0!</v>
      </c>
      <c r="K153" s="6"/>
    </row>
    <row r="154" spans="1:11" s="2" customFormat="1" ht="15">
      <c r="A154" s="24" t="s">
        <v>35</v>
      </c>
      <c r="B154" s="24"/>
      <c r="C154" s="24">
        <f>SUM(C148:C153)</f>
        <v>69</v>
      </c>
      <c r="D154" s="24">
        <f>SUM(D148:D153)</f>
        <v>56</v>
      </c>
      <c r="E154" s="24">
        <f>SUM(E148:E153)</f>
        <v>13</v>
      </c>
      <c r="F154" s="24">
        <f>SUM(F148:F153)</f>
        <v>0</v>
      </c>
      <c r="G154" s="24">
        <f>SUM(G148:G153)</f>
        <v>0</v>
      </c>
      <c r="H154" s="30">
        <f t="shared" si="7"/>
        <v>4.811594202898551</v>
      </c>
      <c r="I154" s="31">
        <f t="shared" si="6"/>
        <v>1</v>
      </c>
      <c r="J154" s="31">
        <f t="shared" si="8"/>
        <v>1</v>
      </c>
      <c r="K154" s="6"/>
    </row>
    <row r="155" spans="1:11" s="2" customFormat="1" ht="15">
      <c r="A155" s="24" t="s">
        <v>20</v>
      </c>
      <c r="B155" s="24">
        <v>3</v>
      </c>
      <c r="C155" s="6">
        <v>13</v>
      </c>
      <c r="D155" s="6">
        <v>12</v>
      </c>
      <c r="E155" s="6">
        <v>1</v>
      </c>
      <c r="F155" s="6">
        <v>0</v>
      </c>
      <c r="G155" s="6">
        <v>0</v>
      </c>
      <c r="H155" s="30">
        <f t="shared" si="7"/>
        <v>4.923076923076923</v>
      </c>
      <c r="I155" s="31">
        <f t="shared" si="6"/>
        <v>1</v>
      </c>
      <c r="J155" s="31">
        <f t="shared" si="8"/>
        <v>1</v>
      </c>
      <c r="K155" s="6" t="s">
        <v>70</v>
      </c>
    </row>
    <row r="156" spans="1:11" s="2" customFormat="1" ht="15">
      <c r="A156" s="24"/>
      <c r="B156" s="24">
        <v>4</v>
      </c>
      <c r="C156" s="6">
        <v>15</v>
      </c>
      <c r="D156" s="6">
        <v>12</v>
      </c>
      <c r="E156" s="6">
        <v>3</v>
      </c>
      <c r="F156" s="6">
        <v>0</v>
      </c>
      <c r="G156" s="6">
        <v>0</v>
      </c>
      <c r="H156" s="30">
        <f t="shared" si="7"/>
        <v>4.8</v>
      </c>
      <c r="I156" s="31">
        <f t="shared" si="6"/>
        <v>1</v>
      </c>
      <c r="J156" s="31">
        <f t="shared" si="8"/>
        <v>1</v>
      </c>
      <c r="K156" s="6" t="s">
        <v>59</v>
      </c>
    </row>
    <row r="157" spans="1:11" s="2" customFormat="1" ht="15">
      <c r="A157" s="24"/>
      <c r="B157" s="24">
        <v>5</v>
      </c>
      <c r="C157" s="6">
        <v>19</v>
      </c>
      <c r="D157" s="6">
        <v>14</v>
      </c>
      <c r="E157" s="6">
        <v>3</v>
      </c>
      <c r="F157" s="6">
        <v>2</v>
      </c>
      <c r="G157" s="6">
        <v>0</v>
      </c>
      <c r="H157" s="30">
        <f t="shared" si="7"/>
        <v>4.631578947368421</v>
      </c>
      <c r="I157" s="31">
        <f t="shared" si="6"/>
        <v>0.8947368421052632</v>
      </c>
      <c r="J157" s="31">
        <f t="shared" si="8"/>
        <v>1</v>
      </c>
      <c r="K157" s="6" t="s">
        <v>72</v>
      </c>
    </row>
    <row r="158" spans="1:11" s="2" customFormat="1" ht="15">
      <c r="A158" s="24"/>
      <c r="B158" s="24">
        <v>6</v>
      </c>
      <c r="C158" s="6">
        <v>10</v>
      </c>
      <c r="D158" s="6">
        <v>8</v>
      </c>
      <c r="E158" s="6">
        <v>2</v>
      </c>
      <c r="F158" s="6">
        <v>0</v>
      </c>
      <c r="G158" s="6">
        <v>0</v>
      </c>
      <c r="H158" s="30">
        <f t="shared" si="7"/>
        <v>4.8</v>
      </c>
      <c r="I158" s="31">
        <f t="shared" si="6"/>
        <v>1</v>
      </c>
      <c r="J158" s="31">
        <f t="shared" si="8"/>
        <v>1</v>
      </c>
      <c r="K158" s="6" t="s">
        <v>72</v>
      </c>
    </row>
    <row r="159" spans="1:11" s="2" customFormat="1" ht="15">
      <c r="A159" s="24"/>
      <c r="B159" s="24">
        <v>7</v>
      </c>
      <c r="C159" s="6">
        <v>15</v>
      </c>
      <c r="D159" s="6">
        <v>12</v>
      </c>
      <c r="E159" s="6">
        <v>1</v>
      </c>
      <c r="F159" s="6">
        <v>1</v>
      </c>
      <c r="G159" s="6">
        <v>0</v>
      </c>
      <c r="H159" s="30">
        <f t="shared" si="7"/>
        <v>4.466666666666667</v>
      </c>
      <c r="I159" s="31">
        <f t="shared" si="6"/>
        <v>0.8666666666666667</v>
      </c>
      <c r="J159" s="31">
        <v>1</v>
      </c>
      <c r="K159" s="6" t="s">
        <v>72</v>
      </c>
    </row>
    <row r="160" spans="1:11" s="2" customFormat="1" ht="15">
      <c r="A160" s="26"/>
      <c r="B160" s="26">
        <v>8</v>
      </c>
      <c r="C160" s="12">
        <v>18</v>
      </c>
      <c r="D160" s="12">
        <v>8</v>
      </c>
      <c r="E160" s="12">
        <v>6</v>
      </c>
      <c r="F160" s="12">
        <v>4</v>
      </c>
      <c r="G160" s="12">
        <v>0</v>
      </c>
      <c r="H160" s="30">
        <f t="shared" si="7"/>
        <v>4.222222222222222</v>
      </c>
      <c r="I160" s="31">
        <f t="shared" si="6"/>
        <v>0.7777777777777778</v>
      </c>
      <c r="J160" s="31">
        <f t="shared" si="8"/>
        <v>1</v>
      </c>
      <c r="K160" s="6" t="s">
        <v>72</v>
      </c>
    </row>
    <row r="161" spans="1:11" s="2" customFormat="1" ht="15">
      <c r="A161" s="26" t="s">
        <v>35</v>
      </c>
      <c r="B161" s="26"/>
      <c r="C161" s="26">
        <f>SUM(C155:C160)</f>
        <v>90</v>
      </c>
      <c r="D161" s="26">
        <f>SUM(D155:D160)</f>
        <v>66</v>
      </c>
      <c r="E161" s="26">
        <f>SUM(E155:E160)</f>
        <v>16</v>
      </c>
      <c r="F161" s="26">
        <f>SUM(F155:F160)</f>
        <v>7</v>
      </c>
      <c r="G161" s="26">
        <f>SUM(G155:G160)</f>
        <v>0</v>
      </c>
      <c r="H161" s="30">
        <f t="shared" si="7"/>
        <v>4.611111111111111</v>
      </c>
      <c r="I161" s="31">
        <f t="shared" si="6"/>
        <v>0.9111111111111111</v>
      </c>
      <c r="J161" s="31">
        <f t="shared" si="8"/>
        <v>0.9888888888888889</v>
      </c>
      <c r="K161" s="12"/>
    </row>
    <row r="162" spans="1:11" s="2" customFormat="1" ht="15">
      <c r="A162" s="26" t="s">
        <v>19</v>
      </c>
      <c r="B162" s="26">
        <v>3</v>
      </c>
      <c r="C162" s="6"/>
      <c r="D162" s="12"/>
      <c r="E162" s="12"/>
      <c r="F162" s="12"/>
      <c r="G162" s="12"/>
      <c r="H162" s="30" t="e">
        <f t="shared" si="7"/>
        <v>#DIV/0!</v>
      </c>
      <c r="I162" s="31" t="e">
        <f t="shared" si="6"/>
        <v>#DIV/0!</v>
      </c>
      <c r="J162" s="31" t="e">
        <f t="shared" si="8"/>
        <v>#DIV/0!</v>
      </c>
      <c r="K162" s="12"/>
    </row>
    <row r="163" spans="1:11" s="2" customFormat="1" ht="15">
      <c r="A163" s="26"/>
      <c r="B163" s="26">
        <v>4</v>
      </c>
      <c r="C163" s="6"/>
      <c r="D163" s="12"/>
      <c r="E163" s="12"/>
      <c r="F163" s="12"/>
      <c r="G163" s="12"/>
      <c r="H163" s="30" t="e">
        <f t="shared" si="7"/>
        <v>#DIV/0!</v>
      </c>
      <c r="I163" s="31" t="e">
        <f t="shared" si="6"/>
        <v>#DIV/0!</v>
      </c>
      <c r="J163" s="31" t="e">
        <f t="shared" si="8"/>
        <v>#DIV/0!</v>
      </c>
      <c r="K163" s="12"/>
    </row>
    <row r="164" spans="1:11" s="2" customFormat="1" ht="15">
      <c r="A164" s="26"/>
      <c r="B164" s="26">
        <v>5</v>
      </c>
      <c r="C164" s="6"/>
      <c r="D164" s="12"/>
      <c r="E164" s="12"/>
      <c r="F164" s="12"/>
      <c r="G164" s="12"/>
      <c r="H164" s="30" t="e">
        <f t="shared" si="7"/>
        <v>#DIV/0!</v>
      </c>
      <c r="I164" s="31" t="e">
        <f t="shared" si="6"/>
        <v>#DIV/0!</v>
      </c>
      <c r="J164" s="31" t="e">
        <f t="shared" si="8"/>
        <v>#DIV/0!</v>
      </c>
      <c r="K164" s="12"/>
    </row>
    <row r="165" spans="1:11" s="2" customFormat="1" ht="15">
      <c r="A165" s="26"/>
      <c r="B165" s="26">
        <v>6</v>
      </c>
      <c r="C165" s="6"/>
      <c r="D165" s="12"/>
      <c r="E165" s="12"/>
      <c r="F165" s="12"/>
      <c r="G165" s="12"/>
      <c r="H165" s="30" t="e">
        <f t="shared" si="7"/>
        <v>#DIV/0!</v>
      </c>
      <c r="I165" s="31" t="e">
        <f t="shared" si="6"/>
        <v>#DIV/0!</v>
      </c>
      <c r="J165" s="31" t="e">
        <f t="shared" si="8"/>
        <v>#DIV/0!</v>
      </c>
      <c r="K165" s="12"/>
    </row>
    <row r="166" spans="1:11" s="2" customFormat="1" ht="15">
      <c r="A166" s="26"/>
      <c r="B166" s="26">
        <v>7</v>
      </c>
      <c r="C166" s="6"/>
      <c r="D166" s="12"/>
      <c r="E166" s="12"/>
      <c r="F166" s="12"/>
      <c r="G166" s="12"/>
      <c r="H166" s="30" t="e">
        <f t="shared" si="7"/>
        <v>#DIV/0!</v>
      </c>
      <c r="I166" s="31" t="e">
        <f t="shared" si="6"/>
        <v>#DIV/0!</v>
      </c>
      <c r="J166" s="31" t="e">
        <f t="shared" si="8"/>
        <v>#DIV/0!</v>
      </c>
      <c r="K166" s="12"/>
    </row>
    <row r="167" spans="1:11" s="2" customFormat="1" ht="15">
      <c r="A167" s="26"/>
      <c r="B167" s="26">
        <v>8</v>
      </c>
      <c r="C167" s="12"/>
      <c r="D167" s="12"/>
      <c r="E167" s="12"/>
      <c r="F167" s="12"/>
      <c r="G167" s="12"/>
      <c r="H167" s="30" t="e">
        <f t="shared" si="7"/>
        <v>#DIV/0!</v>
      </c>
      <c r="I167" s="31" t="e">
        <f t="shared" si="6"/>
        <v>#DIV/0!</v>
      </c>
      <c r="J167" s="31" t="e">
        <f t="shared" si="8"/>
        <v>#DIV/0!</v>
      </c>
      <c r="K167" s="12"/>
    </row>
    <row r="168" spans="1:11" s="2" customFormat="1" ht="15">
      <c r="A168" s="26"/>
      <c r="B168" s="26">
        <v>9</v>
      </c>
      <c r="C168" s="12"/>
      <c r="D168" s="12"/>
      <c r="E168" s="12"/>
      <c r="F168" s="12"/>
      <c r="G168" s="12"/>
      <c r="H168" s="30" t="e">
        <f t="shared" si="7"/>
        <v>#DIV/0!</v>
      </c>
      <c r="I168" s="31" t="e">
        <f t="shared" si="6"/>
        <v>#DIV/0!</v>
      </c>
      <c r="J168" s="31" t="e">
        <f t="shared" si="8"/>
        <v>#DIV/0!</v>
      </c>
      <c r="K168" s="12"/>
    </row>
    <row r="169" spans="1:11" s="2" customFormat="1" ht="15">
      <c r="A169" s="26"/>
      <c r="B169" s="26">
        <v>10</v>
      </c>
      <c r="C169" s="12"/>
      <c r="D169" s="12"/>
      <c r="E169" s="12"/>
      <c r="F169" s="12"/>
      <c r="G169" s="12"/>
      <c r="H169" s="30" t="e">
        <f t="shared" si="7"/>
        <v>#DIV/0!</v>
      </c>
      <c r="I169" s="31" t="e">
        <f t="shared" si="6"/>
        <v>#DIV/0!</v>
      </c>
      <c r="J169" s="31" t="e">
        <f t="shared" si="8"/>
        <v>#DIV/0!</v>
      </c>
      <c r="K169" s="12"/>
    </row>
    <row r="170" spans="1:11" s="2" customFormat="1" ht="15">
      <c r="A170" s="26"/>
      <c r="B170" s="26">
        <v>11</v>
      </c>
      <c r="C170" s="12"/>
      <c r="D170" s="12"/>
      <c r="E170" s="12"/>
      <c r="F170" s="12"/>
      <c r="G170" s="12"/>
      <c r="H170" s="30" t="e">
        <f t="shared" si="7"/>
        <v>#DIV/0!</v>
      </c>
      <c r="I170" s="31" t="e">
        <f t="shared" si="6"/>
        <v>#DIV/0!</v>
      </c>
      <c r="J170" s="31" t="e">
        <f t="shared" si="8"/>
        <v>#DIV/0!</v>
      </c>
      <c r="K170" s="12"/>
    </row>
    <row r="171" spans="1:11" s="2" customFormat="1" ht="15">
      <c r="A171" s="26" t="s">
        <v>35</v>
      </c>
      <c r="B171" s="26"/>
      <c r="C171" s="26">
        <f>SUM(C162:C170)</f>
        <v>0</v>
      </c>
      <c r="D171" s="26">
        <f>SUM(D162:D170)</f>
        <v>0</v>
      </c>
      <c r="E171" s="26">
        <f>SUM(E162:E170)</f>
        <v>0</v>
      </c>
      <c r="F171" s="26">
        <f>SUM(F162:F170)</f>
        <v>0</v>
      </c>
      <c r="G171" s="26">
        <f>SUM(G162:G170)</f>
        <v>0</v>
      </c>
      <c r="H171" s="30" t="e">
        <f t="shared" si="7"/>
        <v>#DIV/0!</v>
      </c>
      <c r="I171" s="31" t="e">
        <f t="shared" si="6"/>
        <v>#DIV/0!</v>
      </c>
      <c r="J171" s="31" t="e">
        <f t="shared" si="8"/>
        <v>#DIV/0!</v>
      </c>
      <c r="K171" s="12"/>
    </row>
    <row r="172" spans="1:11" s="2" customFormat="1" ht="15">
      <c r="A172" s="26" t="s">
        <v>37</v>
      </c>
      <c r="B172" s="26">
        <v>3</v>
      </c>
      <c r="C172" s="12"/>
      <c r="D172" s="12"/>
      <c r="E172" s="12"/>
      <c r="F172" s="12"/>
      <c r="G172" s="12"/>
      <c r="H172" s="30" t="e">
        <f t="shared" si="7"/>
        <v>#DIV/0!</v>
      </c>
      <c r="I172" s="31" t="e">
        <f t="shared" si="6"/>
        <v>#DIV/0!</v>
      </c>
      <c r="J172" s="31" t="e">
        <f t="shared" si="8"/>
        <v>#DIV/0!</v>
      </c>
      <c r="K172" s="12"/>
    </row>
    <row r="173" spans="1:11" s="2" customFormat="1" ht="15">
      <c r="A173" s="26"/>
      <c r="B173" s="26">
        <v>4</v>
      </c>
      <c r="C173" s="12"/>
      <c r="D173" s="12"/>
      <c r="E173" s="12"/>
      <c r="F173" s="12"/>
      <c r="G173" s="12"/>
      <c r="H173" s="30" t="e">
        <f t="shared" si="7"/>
        <v>#DIV/0!</v>
      </c>
      <c r="I173" s="31" t="e">
        <f t="shared" si="6"/>
        <v>#DIV/0!</v>
      </c>
      <c r="J173" s="31" t="e">
        <f t="shared" si="8"/>
        <v>#DIV/0!</v>
      </c>
      <c r="K173" s="12"/>
    </row>
    <row r="174" spans="1:11" s="2" customFormat="1" ht="15">
      <c r="A174" s="26"/>
      <c r="B174" s="26">
        <v>5</v>
      </c>
      <c r="C174" s="12"/>
      <c r="D174" s="12"/>
      <c r="E174" s="12"/>
      <c r="F174" s="12"/>
      <c r="G174" s="12"/>
      <c r="H174" s="30" t="e">
        <f t="shared" si="7"/>
        <v>#DIV/0!</v>
      </c>
      <c r="I174" s="31" t="e">
        <f t="shared" si="6"/>
        <v>#DIV/0!</v>
      </c>
      <c r="J174" s="31" t="e">
        <f t="shared" si="8"/>
        <v>#DIV/0!</v>
      </c>
      <c r="K174" s="12"/>
    </row>
    <row r="175" spans="1:11" s="2" customFormat="1" ht="15">
      <c r="A175" s="26"/>
      <c r="B175" s="26">
        <v>6</v>
      </c>
      <c r="C175" s="12"/>
      <c r="D175" s="12"/>
      <c r="E175" s="12"/>
      <c r="F175" s="12"/>
      <c r="G175" s="12"/>
      <c r="H175" s="30" t="e">
        <f t="shared" si="7"/>
        <v>#DIV/0!</v>
      </c>
      <c r="I175" s="31" t="e">
        <f t="shared" si="6"/>
        <v>#DIV/0!</v>
      </c>
      <c r="J175" s="31" t="e">
        <f t="shared" si="8"/>
        <v>#DIV/0!</v>
      </c>
      <c r="K175" s="12"/>
    </row>
    <row r="176" spans="1:11" s="2" customFormat="1" ht="15">
      <c r="A176" s="26"/>
      <c r="B176" s="26">
        <v>7</v>
      </c>
      <c r="C176" s="12"/>
      <c r="D176" s="12"/>
      <c r="E176" s="12"/>
      <c r="F176" s="12"/>
      <c r="G176" s="12"/>
      <c r="H176" s="30" t="e">
        <f t="shared" si="7"/>
        <v>#DIV/0!</v>
      </c>
      <c r="I176" s="31" t="e">
        <f t="shared" si="6"/>
        <v>#DIV/0!</v>
      </c>
      <c r="J176" s="31" t="e">
        <f t="shared" si="8"/>
        <v>#DIV/0!</v>
      </c>
      <c r="K176" s="12"/>
    </row>
    <row r="177" spans="1:11" s="2" customFormat="1" ht="15">
      <c r="A177" s="26"/>
      <c r="B177" s="26">
        <v>8</v>
      </c>
      <c r="C177" s="12"/>
      <c r="D177" s="12"/>
      <c r="E177" s="12"/>
      <c r="F177" s="12"/>
      <c r="G177" s="12"/>
      <c r="H177" s="30" t="e">
        <f t="shared" si="7"/>
        <v>#DIV/0!</v>
      </c>
      <c r="I177" s="31" t="e">
        <f t="shared" si="6"/>
        <v>#DIV/0!</v>
      </c>
      <c r="J177" s="31" t="e">
        <f t="shared" si="8"/>
        <v>#DIV/0!</v>
      </c>
      <c r="K177" s="12"/>
    </row>
    <row r="178" spans="1:11" s="2" customFormat="1" ht="15">
      <c r="A178" s="26"/>
      <c r="B178" s="26">
        <v>9</v>
      </c>
      <c r="C178" s="12"/>
      <c r="D178" s="12"/>
      <c r="E178" s="12"/>
      <c r="F178" s="12"/>
      <c r="G178" s="12"/>
      <c r="H178" s="30" t="e">
        <f t="shared" si="7"/>
        <v>#DIV/0!</v>
      </c>
      <c r="I178" s="31" t="e">
        <f t="shared" si="6"/>
        <v>#DIV/0!</v>
      </c>
      <c r="J178" s="31" t="e">
        <f t="shared" si="8"/>
        <v>#DIV/0!</v>
      </c>
      <c r="K178" s="12"/>
    </row>
    <row r="179" spans="1:11" s="2" customFormat="1" ht="15">
      <c r="A179" s="26"/>
      <c r="B179" s="26">
        <v>10</v>
      </c>
      <c r="C179" s="12"/>
      <c r="D179" s="12"/>
      <c r="E179" s="12"/>
      <c r="F179" s="12"/>
      <c r="G179" s="12"/>
      <c r="H179" s="30" t="e">
        <f t="shared" si="7"/>
        <v>#DIV/0!</v>
      </c>
      <c r="I179" s="31" t="e">
        <f t="shared" si="6"/>
        <v>#DIV/0!</v>
      </c>
      <c r="J179" s="31" t="e">
        <f t="shared" si="8"/>
        <v>#DIV/0!</v>
      </c>
      <c r="K179" s="12"/>
    </row>
    <row r="180" spans="1:11" s="2" customFormat="1" ht="15">
      <c r="A180" s="26"/>
      <c r="B180" s="26">
        <v>11</v>
      </c>
      <c r="C180" s="12"/>
      <c r="D180" s="12"/>
      <c r="E180" s="12"/>
      <c r="F180" s="12"/>
      <c r="G180" s="12"/>
      <c r="H180" s="30" t="e">
        <f t="shared" si="7"/>
        <v>#DIV/0!</v>
      </c>
      <c r="I180" s="31" t="e">
        <f t="shared" si="6"/>
        <v>#DIV/0!</v>
      </c>
      <c r="J180" s="31" t="e">
        <f t="shared" si="8"/>
        <v>#DIV/0!</v>
      </c>
      <c r="K180" s="12"/>
    </row>
    <row r="181" spans="1:11" ht="15">
      <c r="A181" s="25" t="s">
        <v>35</v>
      </c>
      <c r="B181" s="24"/>
      <c r="C181" s="24">
        <f>SUM(C172:C180)</f>
        <v>0</v>
      </c>
      <c r="D181" s="24">
        <f>SUM(D172:D180)</f>
        <v>0</v>
      </c>
      <c r="E181" s="24">
        <f>SUM(E172:E180)</f>
        <v>0</v>
      </c>
      <c r="F181" s="24">
        <f>SUM(F172:F180)</f>
        <v>0</v>
      </c>
      <c r="G181" s="24">
        <f>SUM(G172:G180)</f>
        <v>0</v>
      </c>
      <c r="H181" s="30" t="e">
        <f t="shared" si="7"/>
        <v>#DIV/0!</v>
      </c>
      <c r="I181" s="31" t="e">
        <f t="shared" si="6"/>
        <v>#DIV/0!</v>
      </c>
      <c r="J181" s="31" t="e">
        <f t="shared" si="8"/>
        <v>#DIV/0!</v>
      </c>
      <c r="K181" s="6"/>
    </row>
    <row r="182" spans="1:11" ht="15">
      <c r="A182" s="27" t="s">
        <v>55</v>
      </c>
      <c r="B182" s="24">
        <v>3</v>
      </c>
      <c r="C182" s="32">
        <f aca="true" t="shared" si="9" ref="C182:G183">C4+C14+C24+C34+C44+C61+C93+C123+C138+C148+C155+C162+C172</f>
        <v>130</v>
      </c>
      <c r="D182" s="32">
        <f t="shared" si="9"/>
        <v>76</v>
      </c>
      <c r="E182" s="32">
        <f t="shared" si="9"/>
        <v>34</v>
      </c>
      <c r="F182" s="32">
        <f t="shared" si="9"/>
        <v>20</v>
      </c>
      <c r="G182" s="32">
        <f t="shared" si="9"/>
        <v>0</v>
      </c>
      <c r="H182" s="30">
        <f t="shared" si="7"/>
        <v>4.430769230769231</v>
      </c>
      <c r="I182" s="31">
        <f t="shared" si="6"/>
        <v>0.8461538461538461</v>
      </c>
      <c r="J182" s="31">
        <f t="shared" si="8"/>
        <v>1</v>
      </c>
      <c r="K182" s="23"/>
    </row>
    <row r="183" spans="1:11" ht="15">
      <c r="A183" s="27"/>
      <c r="B183" s="24">
        <v>4</v>
      </c>
      <c r="C183" s="32">
        <f t="shared" si="9"/>
        <v>135</v>
      </c>
      <c r="D183" s="32">
        <f t="shared" si="9"/>
        <v>54</v>
      </c>
      <c r="E183" s="32">
        <f t="shared" si="9"/>
        <v>42</v>
      </c>
      <c r="F183" s="32">
        <f t="shared" si="9"/>
        <v>39</v>
      </c>
      <c r="G183" s="32">
        <f t="shared" si="9"/>
        <v>0</v>
      </c>
      <c r="H183" s="30">
        <f t="shared" si="7"/>
        <v>4.111111111111111</v>
      </c>
      <c r="I183" s="31">
        <f aca="true" t="shared" si="10" ref="I183:I191">(D183+E183)/C183</f>
        <v>0.7111111111111111</v>
      </c>
      <c r="J183" s="31">
        <f t="shared" si="8"/>
        <v>1</v>
      </c>
      <c r="K183" s="23"/>
    </row>
    <row r="184" spans="1:11" ht="15">
      <c r="A184" s="27"/>
      <c r="B184" s="24">
        <v>5</v>
      </c>
      <c r="C184" s="32">
        <f aca="true" t="shared" si="11" ref="C184:G185">C6+C16+C26+C36+C46+C63+C71+C79+C85+C96+C115+C125+C140+C150+C157+C164+C174</f>
        <v>212</v>
      </c>
      <c r="D184" s="32">
        <f t="shared" si="11"/>
        <v>67</v>
      </c>
      <c r="E184" s="32">
        <f t="shared" si="11"/>
        <v>66</v>
      </c>
      <c r="F184" s="32">
        <f t="shared" si="11"/>
        <v>79</v>
      </c>
      <c r="G184" s="32">
        <f t="shared" si="11"/>
        <v>0</v>
      </c>
      <c r="H184" s="30">
        <f t="shared" si="7"/>
        <v>3.943396226415094</v>
      </c>
      <c r="I184" s="31">
        <f t="shared" si="10"/>
        <v>0.6273584905660378</v>
      </c>
      <c r="J184" s="31">
        <f t="shared" si="8"/>
        <v>1</v>
      </c>
      <c r="K184" s="23"/>
    </row>
    <row r="185" spans="1:11" ht="15">
      <c r="A185" s="27"/>
      <c r="B185" s="24">
        <v>6</v>
      </c>
      <c r="C185" s="32">
        <f t="shared" si="11"/>
        <v>120</v>
      </c>
      <c r="D185" s="32">
        <f t="shared" si="11"/>
        <v>55</v>
      </c>
      <c r="E185" s="32">
        <f t="shared" si="11"/>
        <v>40</v>
      </c>
      <c r="F185" s="32">
        <f t="shared" si="11"/>
        <v>25</v>
      </c>
      <c r="G185" s="32">
        <f t="shared" si="11"/>
        <v>0</v>
      </c>
      <c r="H185" s="30">
        <f t="shared" si="7"/>
        <v>4.25</v>
      </c>
      <c r="I185" s="31">
        <f t="shared" si="10"/>
        <v>0.7916666666666666</v>
      </c>
      <c r="J185" s="31">
        <f t="shared" si="8"/>
        <v>1</v>
      </c>
      <c r="K185" s="23"/>
    </row>
    <row r="186" spans="1:11" ht="15">
      <c r="A186" s="27"/>
      <c r="B186" s="24">
        <v>7</v>
      </c>
      <c r="C186" s="32">
        <f>C8+C18+C28+C38+C49+C55+C65+C73+C81+C87+C98+C104+C117+C127+C142+C159+C166+C176</f>
        <v>210</v>
      </c>
      <c r="D186" s="32">
        <f>D8+D18+D28+D38+D49+D55+D65+D73+D81+D87+D98+D104+D117+D127+D142+D159+D166+D176</f>
        <v>56</v>
      </c>
      <c r="E186" s="32">
        <f>E8+E18+E28+E38+E49+E55+E65+E73+E81+E87+E98+E104+E117+E127+E142+E159+E166+E176</f>
        <v>66</v>
      </c>
      <c r="F186" s="32">
        <f>F8+F18+F28+F38+F49+F55+F65+F73+F81+F87+F98+F104+F117+F127+F142+F159+F166+F176</f>
        <v>86</v>
      </c>
      <c r="G186" s="32">
        <f>G8+G18+G28+G38+G49+G55+G65+G73+G81+G87+G98+G104+G117+G127+G142+G159+G166+G176</f>
        <v>1</v>
      </c>
      <c r="H186" s="30">
        <f t="shared" si="7"/>
        <v>3.8285714285714287</v>
      </c>
      <c r="I186" s="31">
        <f t="shared" si="10"/>
        <v>0.580952380952381</v>
      </c>
      <c r="J186" s="31">
        <f t="shared" si="8"/>
        <v>0.9904761904761905</v>
      </c>
      <c r="K186" s="23"/>
    </row>
    <row r="187" spans="1:11" ht="15">
      <c r="A187" s="27"/>
      <c r="B187" s="24">
        <v>8</v>
      </c>
      <c r="C187" s="32">
        <f>C9+C19+C29+C39+C50+C56+C66+C74+C82+C88+C99+C105+C110+C118+C128+C133+C143+C153+C160+C167+C177</f>
        <v>272</v>
      </c>
      <c r="D187" s="32">
        <f>D9+D19+D29+D39+D50+D56+D66+D74+D82+D88+D99+D105+D110+D118+D128+D133+D143+D153+D160+D167+D177</f>
        <v>72</v>
      </c>
      <c r="E187" s="32">
        <f>E9+E19+E29+E39+E50+E56+E66+E74+E82+E88+E99+E105+E110+E118+E128+E133+E143+E153+E160+E167+E177</f>
        <v>66</v>
      </c>
      <c r="F187" s="32">
        <f>F9+F19+F29+F39+F50+F56+F66+F74+F82+F88+F99+F105+F110+F118+F128+F133+F143+F153+F160+F167+F177</f>
        <v>131</v>
      </c>
      <c r="G187" s="32">
        <f>G9+G19+G29+G39+G50+G56+G66+G74+G82+G88+G99+G105+G110+G118+G128+G133+G143+G153+G160+G167+G177</f>
        <v>0</v>
      </c>
      <c r="H187" s="30">
        <f t="shared" si="7"/>
        <v>3.738970588235294</v>
      </c>
      <c r="I187" s="31">
        <f t="shared" si="10"/>
        <v>0.5073529411764706</v>
      </c>
      <c r="J187" s="31">
        <f t="shared" si="8"/>
        <v>0.9889705882352942</v>
      </c>
      <c r="K187" s="23"/>
    </row>
    <row r="188" spans="1:11" ht="15">
      <c r="A188" s="27"/>
      <c r="B188" s="24">
        <v>9</v>
      </c>
      <c r="C188" s="32">
        <f>C10+C20+C30+C40+C51+C57+C67+C75+C83+C89+C100+C106+C111+C119+C129+C134+C144+C168+C178</f>
        <v>364</v>
      </c>
      <c r="D188" s="32">
        <f>D10+D20+D30+D40+D51+D57+D67+D75+D83+D89+D100+D106+D111+D119+D129+D134+D144+D168+D178</f>
        <v>81</v>
      </c>
      <c r="E188" s="32">
        <f>E10+E20+E30+E40+E51+E57+E67+E75+E83+E89+E100+E106+E111+E119+E129+E134+E144+E168+E178</f>
        <v>129</v>
      </c>
      <c r="F188" s="32">
        <f>F10+F20+F30+F40+F51+F57+F67+F75+F83+F89+F100+F106+F111+F119+F129+F134+F144+F168+F178</f>
        <v>146</v>
      </c>
      <c r="G188" s="32">
        <f>G10+G20+G30+G40+G51+G57+G67+G75+G83+G89+G100+G106+G111+G119+G129+G134+G144+G168+G178</f>
        <v>8</v>
      </c>
      <c r="H188" s="30">
        <f t="shared" si="7"/>
        <v>3.7774725274725274</v>
      </c>
      <c r="I188" s="31">
        <f t="shared" si="10"/>
        <v>0.5769230769230769</v>
      </c>
      <c r="J188" s="31">
        <f t="shared" si="8"/>
        <v>0.978021978021978</v>
      </c>
      <c r="K188" s="23"/>
    </row>
    <row r="189" spans="1:11" ht="15">
      <c r="A189" s="27"/>
      <c r="B189" s="24">
        <v>10</v>
      </c>
      <c r="C189" s="32">
        <f aca="true" t="shared" si="12" ref="C189:G190">C11+C21+C31+C41+C52+C58+C68+C76+C90+C101+C107+C112+C120+C130+C135+C145+C169+C179</f>
        <v>0</v>
      </c>
      <c r="D189" s="32">
        <f t="shared" si="12"/>
        <v>0</v>
      </c>
      <c r="E189" s="32">
        <f t="shared" si="12"/>
        <v>0</v>
      </c>
      <c r="F189" s="32">
        <f t="shared" si="12"/>
        <v>0</v>
      </c>
      <c r="G189" s="32">
        <f t="shared" si="12"/>
        <v>0</v>
      </c>
      <c r="H189" s="30" t="e">
        <f t="shared" si="7"/>
        <v>#DIV/0!</v>
      </c>
      <c r="I189" s="31" t="e">
        <f t="shared" si="10"/>
        <v>#DIV/0!</v>
      </c>
      <c r="J189" s="31" t="e">
        <f t="shared" si="8"/>
        <v>#DIV/0!</v>
      </c>
      <c r="K189" s="23"/>
    </row>
    <row r="190" spans="1:11" ht="15">
      <c r="A190" s="27"/>
      <c r="B190" s="24">
        <v>11</v>
      </c>
      <c r="C190" s="32">
        <f t="shared" si="12"/>
        <v>0</v>
      </c>
      <c r="D190" s="32">
        <f t="shared" si="12"/>
        <v>0</v>
      </c>
      <c r="E190" s="32">
        <f t="shared" si="12"/>
        <v>0</v>
      </c>
      <c r="F190" s="32">
        <f t="shared" si="12"/>
        <v>0</v>
      </c>
      <c r="G190" s="32">
        <f t="shared" si="12"/>
        <v>0</v>
      </c>
      <c r="H190" s="30" t="e">
        <f t="shared" si="7"/>
        <v>#DIV/0!</v>
      </c>
      <c r="I190" s="31" t="e">
        <f t="shared" si="10"/>
        <v>#DIV/0!</v>
      </c>
      <c r="J190" s="31" t="e">
        <f t="shared" si="8"/>
        <v>#DIV/0!</v>
      </c>
      <c r="K190" s="23"/>
    </row>
    <row r="191" spans="1:11" ht="15">
      <c r="A191" s="27" t="s">
        <v>35</v>
      </c>
      <c r="B191" s="28"/>
      <c r="C191" s="32">
        <f>SUM(C182:C190)</f>
        <v>1443</v>
      </c>
      <c r="D191" s="32">
        <f>SUM(D182:D190)</f>
        <v>461</v>
      </c>
      <c r="E191" s="32">
        <f>SUM(E182:E190)</f>
        <v>443</v>
      </c>
      <c r="F191" s="32">
        <f>SUM(F182:F190)</f>
        <v>526</v>
      </c>
      <c r="G191" s="32">
        <f>SUM(G182:G190)</f>
        <v>9</v>
      </c>
      <c r="H191" s="30">
        <f t="shared" si="7"/>
        <v>3.9313929313929314</v>
      </c>
      <c r="I191" s="31">
        <f t="shared" si="10"/>
        <v>0.6264726264726265</v>
      </c>
      <c r="J191" s="31">
        <v>0.97</v>
      </c>
      <c r="K191" s="23"/>
    </row>
    <row r="202" spans="3:11" s="2" customFormat="1" ht="13.5">
      <c r="C202" s="1"/>
      <c r="D202" s="1"/>
      <c r="E202" s="1"/>
      <c r="F202" s="1"/>
      <c r="K202" s="9"/>
    </row>
    <row r="203" spans="3:11" s="2" customFormat="1" ht="13.5">
      <c r="C203" s="1"/>
      <c r="D203" s="1"/>
      <c r="E203" s="1"/>
      <c r="F203" s="1"/>
      <c r="K203" s="9"/>
    </row>
    <row r="204" spans="3:11" s="2" customFormat="1" ht="13.5">
      <c r="C204" s="1"/>
      <c r="D204" s="1"/>
      <c r="E204" s="1"/>
      <c r="F204" s="1"/>
      <c r="K204" s="9"/>
    </row>
    <row r="205" spans="3:11" s="2" customFormat="1" ht="13.5">
      <c r="C205" s="1"/>
      <c r="D205" s="1"/>
      <c r="E205" s="1"/>
      <c r="F205" s="1"/>
      <c r="K205" s="9"/>
    </row>
    <row r="206" spans="3:11" s="2" customFormat="1" ht="13.5">
      <c r="C206" s="1"/>
      <c r="D206" s="1"/>
      <c r="E206" s="1"/>
      <c r="F206" s="1"/>
      <c r="K206" s="9"/>
    </row>
    <row r="207" spans="3:11" s="2" customFormat="1" ht="13.5">
      <c r="C207" s="1"/>
      <c r="D207" s="1"/>
      <c r="E207" s="1"/>
      <c r="F207" s="1"/>
      <c r="K207" s="9"/>
    </row>
    <row r="208" spans="3:11" s="2" customFormat="1" ht="13.5">
      <c r="C208" s="1"/>
      <c r="D208" s="1"/>
      <c r="E208" s="1"/>
      <c r="F208" s="1"/>
      <c r="K208" s="9"/>
    </row>
    <row r="209" spans="3:11" s="2" customFormat="1" ht="13.5">
      <c r="C209" s="1"/>
      <c r="D209" s="1"/>
      <c r="E209" s="1"/>
      <c r="F209" s="1"/>
      <c r="K209" s="9"/>
    </row>
    <row r="210" spans="3:11" s="2" customFormat="1" ht="13.5">
      <c r="C210" s="1"/>
      <c r="D210" s="1"/>
      <c r="E210" s="1"/>
      <c r="F210" s="1"/>
      <c r="K210" s="9"/>
    </row>
    <row r="211" spans="3:11" s="2" customFormat="1" ht="13.5">
      <c r="C211" s="1"/>
      <c r="D211" s="1"/>
      <c r="E211" s="1"/>
      <c r="F211" s="1"/>
      <c r="K211" s="9"/>
    </row>
    <row r="212" spans="3:11" s="2" customFormat="1" ht="13.5">
      <c r="C212" s="1"/>
      <c r="D212" s="1"/>
      <c r="E212" s="1"/>
      <c r="F212" s="1"/>
      <c r="K212" s="9"/>
    </row>
    <row r="213" spans="3:11" s="2" customFormat="1" ht="13.5">
      <c r="C213" s="1"/>
      <c r="D213" s="1"/>
      <c r="E213" s="1"/>
      <c r="F213" s="1"/>
      <c r="K213" s="9"/>
    </row>
    <row r="214" spans="3:11" s="2" customFormat="1" ht="13.5">
      <c r="C214" s="1"/>
      <c r="D214" s="1"/>
      <c r="E214" s="1"/>
      <c r="F214" s="1"/>
      <c r="K214" s="9"/>
    </row>
    <row r="215" spans="3:11" s="2" customFormat="1" ht="13.5">
      <c r="C215" s="1"/>
      <c r="D215" s="1"/>
      <c r="E215" s="1"/>
      <c r="F215" s="1"/>
      <c r="K215" s="9"/>
    </row>
    <row r="216" spans="3:11" s="2" customFormat="1" ht="13.5">
      <c r="C216" s="1"/>
      <c r="D216" s="1"/>
      <c r="E216" s="1"/>
      <c r="F216" s="1"/>
      <c r="K216" s="9"/>
    </row>
    <row r="217" spans="3:11" s="2" customFormat="1" ht="13.5">
      <c r="C217" s="1"/>
      <c r="D217" s="1"/>
      <c r="E217" s="1"/>
      <c r="F217" s="1"/>
      <c r="K217" s="9"/>
    </row>
    <row r="218" spans="3:11" s="2" customFormat="1" ht="13.5">
      <c r="C218" s="1"/>
      <c r="D218" s="1"/>
      <c r="E218" s="1"/>
      <c r="F218" s="1"/>
      <c r="K218" s="9"/>
    </row>
    <row r="219" spans="3:11" s="2" customFormat="1" ht="13.5">
      <c r="C219" s="1"/>
      <c r="D219" s="1"/>
      <c r="E219" s="1"/>
      <c r="F219" s="1"/>
      <c r="K219" s="9"/>
    </row>
    <row r="220" spans="3:11" s="2" customFormat="1" ht="13.5">
      <c r="C220" s="1"/>
      <c r="D220" s="1"/>
      <c r="E220" s="1"/>
      <c r="F220" s="1"/>
      <c r="K220" s="9"/>
    </row>
    <row r="221" spans="3:11" s="2" customFormat="1" ht="13.5">
      <c r="C221" s="1"/>
      <c r="D221" s="1"/>
      <c r="E221" s="1"/>
      <c r="F221" s="1"/>
      <c r="K221" s="9"/>
    </row>
    <row r="222" spans="3:11" s="2" customFormat="1" ht="13.5">
      <c r="C222" s="1"/>
      <c r="D222" s="1"/>
      <c r="E222" s="1"/>
      <c r="F222" s="1"/>
      <c r="K222" s="9"/>
    </row>
    <row r="223" spans="3:11" s="2" customFormat="1" ht="13.5">
      <c r="C223" s="1"/>
      <c r="D223" s="1"/>
      <c r="E223" s="1"/>
      <c r="F223" s="1"/>
      <c r="K223" s="9"/>
    </row>
    <row r="224" spans="3:11" s="2" customFormat="1" ht="13.5">
      <c r="C224" s="1"/>
      <c r="D224" s="1"/>
      <c r="E224" s="1"/>
      <c r="F224" s="1"/>
      <c r="K224" s="9"/>
    </row>
    <row r="225" spans="3:11" s="2" customFormat="1" ht="13.5">
      <c r="C225" s="1"/>
      <c r="D225" s="1"/>
      <c r="E225" s="1"/>
      <c r="F225" s="1"/>
      <c r="K225" s="9"/>
    </row>
    <row r="226" spans="3:11" s="2" customFormat="1" ht="13.5">
      <c r="C226" s="1"/>
      <c r="D226" s="1"/>
      <c r="E226" s="1"/>
      <c r="F226" s="1"/>
      <c r="K226" s="9"/>
    </row>
    <row r="227" spans="3:11" s="2" customFormat="1" ht="13.5">
      <c r="C227" s="1"/>
      <c r="D227" s="1"/>
      <c r="E227" s="1"/>
      <c r="F227" s="1"/>
      <c r="K227" s="9"/>
    </row>
    <row r="228" spans="3:11" s="2" customFormat="1" ht="13.5">
      <c r="C228" s="1"/>
      <c r="D228" s="1"/>
      <c r="E228" s="1"/>
      <c r="F228" s="1"/>
      <c r="K228" s="9"/>
    </row>
    <row r="229" spans="3:11" s="2" customFormat="1" ht="13.5">
      <c r="C229" s="1"/>
      <c r="D229" s="1"/>
      <c r="E229" s="1"/>
      <c r="F229" s="1"/>
      <c r="K229" s="9"/>
    </row>
    <row r="230" spans="3:11" s="2" customFormat="1" ht="13.5">
      <c r="C230" s="1"/>
      <c r="D230" s="1"/>
      <c r="E230" s="1"/>
      <c r="F230" s="1"/>
      <c r="K230" s="9"/>
    </row>
    <row r="231" spans="3:11" s="2" customFormat="1" ht="13.5">
      <c r="C231" s="1"/>
      <c r="D231" s="1"/>
      <c r="E231" s="1"/>
      <c r="F231" s="1"/>
      <c r="K231" s="9"/>
    </row>
    <row r="232" spans="3:11" s="2" customFormat="1" ht="13.5">
      <c r="C232" s="1"/>
      <c r="D232" s="1"/>
      <c r="E232" s="1"/>
      <c r="F232" s="1"/>
      <c r="K232" s="9"/>
    </row>
    <row r="233" spans="3:11" s="2" customFormat="1" ht="13.5">
      <c r="C233" s="1"/>
      <c r="D233" s="1"/>
      <c r="E233" s="1"/>
      <c r="F233" s="1"/>
      <c r="K233" s="9"/>
    </row>
    <row r="234" spans="3:11" s="2" customFormat="1" ht="13.5">
      <c r="C234" s="1"/>
      <c r="D234" s="1"/>
      <c r="E234" s="1"/>
      <c r="F234" s="1"/>
      <c r="K234" s="9"/>
    </row>
    <row r="235" spans="3:11" s="2" customFormat="1" ht="13.5">
      <c r="C235" s="1"/>
      <c r="D235" s="1"/>
      <c r="E235" s="1"/>
      <c r="F235" s="1"/>
      <c r="K235" s="9"/>
    </row>
    <row r="236" spans="3:11" s="2" customFormat="1" ht="13.5">
      <c r="C236" s="1"/>
      <c r="D236" s="1"/>
      <c r="E236" s="1"/>
      <c r="F236" s="1"/>
      <c r="K236" s="9"/>
    </row>
    <row r="237" spans="3:11" s="2" customFormat="1" ht="13.5">
      <c r="C237" s="1"/>
      <c r="D237" s="1"/>
      <c r="E237" s="1"/>
      <c r="F237" s="1"/>
      <c r="K237" s="9"/>
    </row>
    <row r="238" spans="3:11" s="2" customFormat="1" ht="13.5">
      <c r="C238" s="1"/>
      <c r="D238" s="1"/>
      <c r="E238" s="1"/>
      <c r="F238" s="1"/>
      <c r="K238" s="9"/>
    </row>
    <row r="239" spans="3:11" s="2" customFormat="1" ht="13.5">
      <c r="C239" s="1"/>
      <c r="D239" s="1"/>
      <c r="E239" s="1"/>
      <c r="F239" s="1"/>
      <c r="K239" s="9"/>
    </row>
    <row r="240" spans="3:11" s="2" customFormat="1" ht="13.5">
      <c r="C240" s="1"/>
      <c r="D240" s="1"/>
      <c r="E240" s="1"/>
      <c r="F240" s="1"/>
      <c r="K240" s="9"/>
    </row>
    <row r="241" spans="3:11" s="2" customFormat="1" ht="13.5">
      <c r="C241" s="1"/>
      <c r="D241" s="1"/>
      <c r="E241" s="1"/>
      <c r="F241" s="1"/>
      <c r="K241" s="9"/>
    </row>
    <row r="242" spans="3:11" s="2" customFormat="1" ht="13.5">
      <c r="C242" s="1"/>
      <c r="D242" s="1"/>
      <c r="E242" s="1"/>
      <c r="F242" s="1"/>
      <c r="K242" s="9"/>
    </row>
    <row r="243" spans="3:11" s="2" customFormat="1" ht="13.5">
      <c r="C243" s="1"/>
      <c r="D243" s="1"/>
      <c r="E243" s="1"/>
      <c r="F243" s="1"/>
      <c r="K243" s="9"/>
    </row>
    <row r="244" spans="3:11" s="2" customFormat="1" ht="13.5">
      <c r="C244" s="1"/>
      <c r="D244" s="1"/>
      <c r="E244" s="1"/>
      <c r="F244" s="1"/>
      <c r="K244" s="9"/>
    </row>
    <row r="245" spans="3:11" s="2" customFormat="1" ht="13.5">
      <c r="C245" s="1"/>
      <c r="D245" s="1"/>
      <c r="E245" s="1"/>
      <c r="F245" s="1"/>
      <c r="K245" s="9"/>
    </row>
    <row r="246" spans="3:11" s="2" customFormat="1" ht="13.5">
      <c r="C246" s="1"/>
      <c r="D246" s="1"/>
      <c r="E246" s="1"/>
      <c r="F246" s="1"/>
      <c r="K246" s="9"/>
    </row>
    <row r="247" spans="3:11" s="2" customFormat="1" ht="13.5">
      <c r="C247" s="1"/>
      <c r="D247" s="1"/>
      <c r="E247" s="1"/>
      <c r="F247" s="1"/>
      <c r="K247" s="9"/>
    </row>
    <row r="248" spans="3:11" s="2" customFormat="1" ht="13.5">
      <c r="C248" s="1"/>
      <c r="D248" s="1"/>
      <c r="E248" s="1"/>
      <c r="F248" s="1"/>
      <c r="K248" s="9"/>
    </row>
    <row r="249" spans="3:11" s="2" customFormat="1" ht="13.5">
      <c r="C249" s="1"/>
      <c r="D249" s="1"/>
      <c r="E249" s="1"/>
      <c r="F249" s="1"/>
      <c r="K249" s="9"/>
    </row>
    <row r="250" spans="3:11" s="2" customFormat="1" ht="13.5">
      <c r="C250" s="1"/>
      <c r="D250" s="1"/>
      <c r="E250" s="1"/>
      <c r="F250" s="1"/>
      <c r="K250" s="9"/>
    </row>
    <row r="251" spans="3:11" s="2" customFormat="1" ht="13.5">
      <c r="C251" s="1"/>
      <c r="D251" s="1"/>
      <c r="E251" s="1"/>
      <c r="F251" s="1"/>
      <c r="K251" s="9"/>
    </row>
    <row r="252" spans="3:11" s="2" customFormat="1" ht="13.5">
      <c r="C252" s="1"/>
      <c r="D252" s="1"/>
      <c r="E252" s="1"/>
      <c r="F252" s="1"/>
      <c r="K252" s="9"/>
    </row>
    <row r="253" spans="3:11" s="2" customFormat="1" ht="13.5">
      <c r="C253" s="1"/>
      <c r="D253" s="1"/>
      <c r="E253" s="1"/>
      <c r="F253" s="1"/>
      <c r="K253" s="9"/>
    </row>
    <row r="254" spans="3:11" s="2" customFormat="1" ht="13.5">
      <c r="C254" s="1"/>
      <c r="D254" s="1"/>
      <c r="E254" s="1"/>
      <c r="F254" s="1"/>
      <c r="K254" s="9"/>
    </row>
    <row r="255" spans="3:11" s="2" customFormat="1" ht="13.5">
      <c r="C255" s="1"/>
      <c r="D255" s="1"/>
      <c r="E255" s="1"/>
      <c r="F255" s="1"/>
      <c r="K255" s="9"/>
    </row>
    <row r="256" spans="3:11" s="2" customFormat="1" ht="13.5">
      <c r="C256" s="1"/>
      <c r="D256" s="1"/>
      <c r="E256" s="1"/>
      <c r="F256" s="1"/>
      <c r="K256" s="9"/>
    </row>
    <row r="257" spans="3:11" s="2" customFormat="1" ht="13.5">
      <c r="C257" s="1"/>
      <c r="D257" s="1"/>
      <c r="E257" s="1"/>
      <c r="F257" s="1"/>
      <c r="K257" s="9"/>
    </row>
    <row r="258" spans="3:11" s="2" customFormat="1" ht="13.5">
      <c r="C258" s="1"/>
      <c r="D258" s="1"/>
      <c r="E258" s="1"/>
      <c r="F258" s="1"/>
      <c r="K258" s="9"/>
    </row>
    <row r="259" spans="3:11" s="2" customFormat="1" ht="13.5">
      <c r="C259" s="1"/>
      <c r="D259" s="1"/>
      <c r="E259" s="1"/>
      <c r="F259" s="1"/>
      <c r="K259" s="9"/>
    </row>
    <row r="260" spans="3:11" s="2" customFormat="1" ht="13.5">
      <c r="C260" s="1"/>
      <c r="D260" s="1"/>
      <c r="E260" s="1"/>
      <c r="F260" s="1"/>
      <c r="K260" s="9"/>
    </row>
    <row r="261" spans="3:11" s="2" customFormat="1" ht="13.5">
      <c r="C261" s="1"/>
      <c r="D261" s="1"/>
      <c r="E261" s="1"/>
      <c r="F261" s="1"/>
      <c r="K261" s="9"/>
    </row>
    <row r="262" spans="3:11" s="2" customFormat="1" ht="13.5">
      <c r="C262" s="1"/>
      <c r="D262" s="1"/>
      <c r="E262" s="1"/>
      <c r="F262" s="1"/>
      <c r="K262" s="9"/>
    </row>
    <row r="263" spans="3:11" s="2" customFormat="1" ht="13.5">
      <c r="C263" s="1"/>
      <c r="D263" s="1"/>
      <c r="E263" s="1"/>
      <c r="F263" s="1"/>
      <c r="K263" s="9"/>
    </row>
    <row r="264" spans="3:11" s="2" customFormat="1" ht="13.5">
      <c r="C264" s="1"/>
      <c r="D264" s="1"/>
      <c r="E264" s="1"/>
      <c r="F264" s="1"/>
      <c r="K264" s="9"/>
    </row>
    <row r="265" spans="3:11" s="2" customFormat="1" ht="13.5">
      <c r="C265" s="1"/>
      <c r="D265" s="1"/>
      <c r="E265" s="1"/>
      <c r="F265" s="1"/>
      <c r="K265" s="9"/>
    </row>
    <row r="266" spans="3:11" s="2" customFormat="1" ht="13.5">
      <c r="C266" s="1"/>
      <c r="D266" s="1"/>
      <c r="E266" s="1"/>
      <c r="F266" s="1"/>
      <c r="K266" s="9"/>
    </row>
    <row r="267" spans="3:11" s="2" customFormat="1" ht="13.5">
      <c r="C267" s="1"/>
      <c r="D267" s="1"/>
      <c r="E267" s="1"/>
      <c r="F267" s="1"/>
      <c r="K267" s="9"/>
    </row>
    <row r="268" spans="3:11" s="2" customFormat="1" ht="13.5">
      <c r="C268" s="1"/>
      <c r="D268" s="1"/>
      <c r="E268" s="1"/>
      <c r="F268" s="1"/>
      <c r="K268" s="9"/>
    </row>
    <row r="269" spans="3:11" s="2" customFormat="1" ht="13.5">
      <c r="C269" s="1"/>
      <c r="D269" s="1"/>
      <c r="E269" s="1"/>
      <c r="F269" s="1"/>
      <c r="K269" s="9"/>
    </row>
    <row r="270" spans="3:11" s="2" customFormat="1" ht="13.5">
      <c r="C270" s="1"/>
      <c r="D270" s="1"/>
      <c r="E270" s="1"/>
      <c r="F270" s="1"/>
      <c r="K270" s="9"/>
    </row>
    <row r="271" spans="3:11" s="2" customFormat="1" ht="13.5">
      <c r="C271" s="1"/>
      <c r="D271" s="1"/>
      <c r="E271" s="1"/>
      <c r="F271" s="1"/>
      <c r="K271" s="9"/>
    </row>
    <row r="272" spans="3:11" s="2" customFormat="1" ht="13.5">
      <c r="C272" s="1"/>
      <c r="D272" s="1"/>
      <c r="E272" s="1"/>
      <c r="F272" s="1"/>
      <c r="K272" s="9"/>
    </row>
    <row r="273" spans="3:11" s="2" customFormat="1" ht="13.5">
      <c r="C273" s="1"/>
      <c r="D273" s="1"/>
      <c r="E273" s="1"/>
      <c r="F273" s="1"/>
      <c r="K273" s="9"/>
    </row>
    <row r="274" spans="3:11" s="2" customFormat="1" ht="13.5">
      <c r="C274" s="1"/>
      <c r="D274" s="1"/>
      <c r="E274" s="1"/>
      <c r="F274" s="1"/>
      <c r="K274" s="9"/>
    </row>
    <row r="275" spans="3:11" s="2" customFormat="1" ht="13.5">
      <c r="C275" s="1"/>
      <c r="D275" s="1"/>
      <c r="E275" s="1"/>
      <c r="F275" s="1"/>
      <c r="K275" s="9"/>
    </row>
    <row r="276" spans="3:11" s="2" customFormat="1" ht="13.5">
      <c r="C276" s="1"/>
      <c r="D276" s="1"/>
      <c r="E276" s="1"/>
      <c r="F276" s="1"/>
      <c r="K276" s="9"/>
    </row>
    <row r="277" spans="3:11" s="2" customFormat="1" ht="13.5">
      <c r="C277" s="1"/>
      <c r="D277" s="1"/>
      <c r="E277" s="1"/>
      <c r="F277" s="1"/>
      <c r="K277" s="9"/>
    </row>
    <row r="278" spans="3:11" s="2" customFormat="1" ht="13.5">
      <c r="C278" s="1"/>
      <c r="D278" s="1"/>
      <c r="E278" s="1"/>
      <c r="F278" s="1"/>
      <c r="K278" s="9"/>
    </row>
    <row r="279" spans="3:11" s="2" customFormat="1" ht="13.5">
      <c r="C279" s="1"/>
      <c r="D279" s="1"/>
      <c r="E279" s="1"/>
      <c r="F279" s="1"/>
      <c r="K279" s="9"/>
    </row>
    <row r="280" spans="3:11" s="2" customFormat="1" ht="13.5">
      <c r="C280" s="1"/>
      <c r="D280" s="1"/>
      <c r="E280" s="1"/>
      <c r="F280" s="1"/>
      <c r="K280" s="9"/>
    </row>
    <row r="281" spans="3:11" s="2" customFormat="1" ht="13.5">
      <c r="C281" s="1"/>
      <c r="D281" s="1"/>
      <c r="E281" s="1"/>
      <c r="F281" s="1"/>
      <c r="K281" s="9"/>
    </row>
    <row r="282" spans="3:11" s="2" customFormat="1" ht="13.5">
      <c r="C282" s="1"/>
      <c r="D282" s="1"/>
      <c r="E282" s="1"/>
      <c r="F282" s="1"/>
      <c r="K282" s="9"/>
    </row>
    <row r="283" spans="3:11" s="2" customFormat="1" ht="13.5">
      <c r="C283" s="1"/>
      <c r="D283" s="1"/>
      <c r="E283" s="1"/>
      <c r="F283" s="1"/>
      <c r="K283" s="9"/>
    </row>
    <row r="284" spans="3:11" s="2" customFormat="1" ht="13.5">
      <c r="C284" s="1"/>
      <c r="D284" s="1"/>
      <c r="E284" s="1"/>
      <c r="F284" s="1"/>
      <c r="K284" s="9"/>
    </row>
    <row r="285" spans="3:11" s="2" customFormat="1" ht="13.5">
      <c r="C285" s="1"/>
      <c r="D285" s="1"/>
      <c r="E285" s="1"/>
      <c r="F285" s="1"/>
      <c r="K285" s="9"/>
    </row>
    <row r="286" spans="3:11" s="2" customFormat="1" ht="13.5">
      <c r="C286" s="1"/>
      <c r="D286" s="1"/>
      <c r="E286" s="1"/>
      <c r="F286" s="1"/>
      <c r="K286" s="9"/>
    </row>
    <row r="287" spans="3:11" s="2" customFormat="1" ht="13.5">
      <c r="C287" s="1"/>
      <c r="D287" s="1"/>
      <c r="E287" s="1"/>
      <c r="F287" s="1"/>
      <c r="K287" s="9"/>
    </row>
    <row r="288" spans="3:11" s="2" customFormat="1" ht="13.5">
      <c r="C288" s="1"/>
      <c r="D288" s="1"/>
      <c r="E288" s="1"/>
      <c r="F288" s="1"/>
      <c r="K288" s="9"/>
    </row>
    <row r="289" spans="3:11" s="2" customFormat="1" ht="13.5">
      <c r="C289" s="1"/>
      <c r="D289" s="1"/>
      <c r="E289" s="1"/>
      <c r="F289" s="1"/>
      <c r="K289" s="9"/>
    </row>
    <row r="290" spans="3:11" s="2" customFormat="1" ht="13.5">
      <c r="C290" s="1"/>
      <c r="D290" s="1"/>
      <c r="E290" s="1"/>
      <c r="F290" s="1"/>
      <c r="K290" s="9"/>
    </row>
    <row r="291" spans="3:11" s="2" customFormat="1" ht="13.5">
      <c r="C291" s="1"/>
      <c r="D291" s="1"/>
      <c r="E291" s="1"/>
      <c r="F291" s="1"/>
      <c r="K291" s="9"/>
    </row>
    <row r="292" spans="3:11" s="2" customFormat="1" ht="13.5">
      <c r="C292" s="1"/>
      <c r="D292" s="1"/>
      <c r="E292" s="1"/>
      <c r="F292" s="1"/>
      <c r="K292" s="9"/>
    </row>
    <row r="293" spans="3:11" s="2" customFormat="1" ht="13.5">
      <c r="C293" s="1"/>
      <c r="D293" s="1"/>
      <c r="E293" s="1"/>
      <c r="F293" s="1"/>
      <c r="K293" s="9"/>
    </row>
    <row r="294" spans="3:11" s="2" customFormat="1" ht="13.5">
      <c r="C294" s="1"/>
      <c r="D294" s="1"/>
      <c r="E294" s="1"/>
      <c r="F294" s="1"/>
      <c r="K294" s="9"/>
    </row>
    <row r="295" spans="3:11" s="2" customFormat="1" ht="13.5">
      <c r="C295" s="1"/>
      <c r="D295" s="1"/>
      <c r="E295" s="1"/>
      <c r="F295" s="1"/>
      <c r="K295" s="9"/>
    </row>
    <row r="296" spans="3:11" s="2" customFormat="1" ht="13.5">
      <c r="C296" s="1"/>
      <c r="D296" s="1"/>
      <c r="E296" s="1"/>
      <c r="F296" s="1"/>
      <c r="K296" s="9"/>
    </row>
    <row r="297" spans="3:11" s="2" customFormat="1" ht="13.5">
      <c r="C297" s="1"/>
      <c r="D297" s="1"/>
      <c r="E297" s="1"/>
      <c r="F297" s="1"/>
      <c r="K297" s="9"/>
    </row>
    <row r="298" spans="3:11" s="2" customFormat="1" ht="13.5">
      <c r="C298" s="1"/>
      <c r="D298" s="1"/>
      <c r="E298" s="1"/>
      <c r="F298" s="1"/>
      <c r="K298" s="9"/>
    </row>
    <row r="299" spans="3:11" s="2" customFormat="1" ht="13.5">
      <c r="C299" s="1"/>
      <c r="D299" s="1"/>
      <c r="E299" s="1"/>
      <c r="F299" s="1"/>
      <c r="K299" s="9"/>
    </row>
    <row r="300" spans="3:11" s="2" customFormat="1" ht="13.5">
      <c r="C300" s="1"/>
      <c r="D300" s="1"/>
      <c r="E300" s="1"/>
      <c r="F300" s="1"/>
      <c r="K300" s="9"/>
    </row>
    <row r="301" spans="3:11" s="2" customFormat="1" ht="13.5">
      <c r="C301" s="1"/>
      <c r="D301" s="1"/>
      <c r="E301" s="1"/>
      <c r="F301" s="1"/>
      <c r="K301" s="9"/>
    </row>
    <row r="302" spans="3:11" s="2" customFormat="1" ht="13.5">
      <c r="C302" s="1"/>
      <c r="D302" s="1"/>
      <c r="E302" s="1"/>
      <c r="F302" s="1"/>
      <c r="K302" s="9"/>
    </row>
    <row r="303" spans="3:11" s="2" customFormat="1" ht="13.5">
      <c r="C303" s="1"/>
      <c r="D303" s="1"/>
      <c r="E303" s="1"/>
      <c r="F303" s="1"/>
      <c r="K303" s="9"/>
    </row>
    <row r="304" spans="3:11" s="2" customFormat="1" ht="13.5">
      <c r="C304" s="1"/>
      <c r="D304" s="1"/>
      <c r="E304" s="1"/>
      <c r="F304" s="1"/>
      <c r="K304" s="9"/>
    </row>
    <row r="305" spans="3:11" s="2" customFormat="1" ht="13.5">
      <c r="C305" s="1"/>
      <c r="D305" s="1"/>
      <c r="E305" s="1"/>
      <c r="F305" s="1"/>
      <c r="K305" s="9"/>
    </row>
  </sheetData>
  <sheetProtection/>
  <mergeCells count="2">
    <mergeCell ref="A1:K1"/>
    <mergeCell ref="A2:K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B1">
      <selection activeCell="C12" sqref="C12"/>
    </sheetView>
  </sheetViews>
  <sheetFormatPr defaultColWidth="9.00390625" defaultRowHeight="12.75"/>
  <cols>
    <col min="1" max="1" width="16.375" style="4" customWidth="1"/>
    <col min="2" max="4" width="12.75390625" style="4" customWidth="1"/>
    <col min="5" max="6" width="9.125" style="4" customWidth="1"/>
    <col min="7" max="7" width="12.625" style="4" customWidth="1"/>
    <col min="8" max="8" width="10.75390625" style="4" customWidth="1"/>
    <col min="9" max="10" width="9.125" style="4" customWidth="1"/>
    <col min="11" max="11" width="10.25390625" style="4" customWidth="1"/>
    <col min="12" max="12" width="9.125" style="4" customWidth="1"/>
    <col min="13" max="13" width="11.625" style="4" customWidth="1"/>
    <col min="14" max="14" width="9.125" style="4" customWidth="1"/>
    <col min="15" max="15" width="12.00390625" style="4" customWidth="1"/>
    <col min="16" max="16384" width="9.125" style="4" customWidth="1"/>
  </cols>
  <sheetData>
    <row r="1" spans="1:15" s="3" customFormat="1" ht="31.5" customHeight="1">
      <c r="A1" s="46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3"/>
      <c r="O1" s="13"/>
    </row>
    <row r="2" spans="1:15" s="3" customFormat="1" ht="32.25" customHeight="1">
      <c r="A2" s="48" t="s">
        <v>0</v>
      </c>
      <c r="B2" s="50" t="s">
        <v>39</v>
      </c>
      <c r="C2" s="50" t="s">
        <v>43</v>
      </c>
      <c r="D2" s="50" t="s">
        <v>45</v>
      </c>
      <c r="E2" s="41" t="s">
        <v>50</v>
      </c>
      <c r="F2" s="42"/>
      <c r="G2" s="42"/>
      <c r="H2" s="43"/>
      <c r="I2" s="52" t="s">
        <v>46</v>
      </c>
      <c r="J2" s="52" t="s">
        <v>47</v>
      </c>
      <c r="K2" s="52" t="s">
        <v>23</v>
      </c>
      <c r="L2" s="44" t="s">
        <v>24</v>
      </c>
      <c r="M2" s="45"/>
      <c r="N2" s="44" t="s">
        <v>26</v>
      </c>
      <c r="O2" s="45"/>
    </row>
    <row r="3" spans="1:15" s="3" customFormat="1" ht="31.5">
      <c r="A3" s="49"/>
      <c r="B3" s="51"/>
      <c r="C3" s="51"/>
      <c r="D3" s="51"/>
      <c r="E3" s="14" t="s">
        <v>48</v>
      </c>
      <c r="F3" s="14" t="s">
        <v>49</v>
      </c>
      <c r="G3" s="15" t="s">
        <v>51</v>
      </c>
      <c r="H3" s="15" t="s">
        <v>52</v>
      </c>
      <c r="I3" s="53"/>
      <c r="J3" s="53"/>
      <c r="K3" s="53"/>
      <c r="L3" s="7" t="s">
        <v>16</v>
      </c>
      <c r="M3" s="7" t="s">
        <v>25</v>
      </c>
      <c r="N3" s="7" t="s">
        <v>16</v>
      </c>
      <c r="O3" s="7" t="s">
        <v>25</v>
      </c>
    </row>
    <row r="4" spans="1:15" s="3" customFormat="1" ht="15.75">
      <c r="A4" s="35">
        <v>1</v>
      </c>
      <c r="B4" s="7">
        <v>12</v>
      </c>
      <c r="C4" s="7">
        <v>12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16">
        <v>0</v>
      </c>
      <c r="J4" s="17">
        <v>0</v>
      </c>
      <c r="K4" s="17">
        <v>0</v>
      </c>
      <c r="L4" s="18">
        <v>76</v>
      </c>
      <c r="M4" s="7">
        <v>75</v>
      </c>
      <c r="N4" s="7">
        <v>316</v>
      </c>
      <c r="O4" s="7">
        <v>312</v>
      </c>
    </row>
    <row r="5" spans="1:15" s="3" customFormat="1" ht="15.75">
      <c r="A5" s="35">
        <v>2</v>
      </c>
      <c r="B5" s="7">
        <v>17</v>
      </c>
      <c r="C5" s="7">
        <v>17</v>
      </c>
      <c r="D5" s="7">
        <v>19</v>
      </c>
      <c r="E5" s="7">
        <v>2</v>
      </c>
      <c r="F5" s="7">
        <v>2</v>
      </c>
      <c r="G5" s="7">
        <v>15</v>
      </c>
      <c r="H5" s="7">
        <v>0</v>
      </c>
      <c r="I5" s="16">
        <v>0</v>
      </c>
      <c r="J5" s="17">
        <v>0</v>
      </c>
      <c r="K5" s="17">
        <v>0</v>
      </c>
      <c r="L5" s="18">
        <v>62</v>
      </c>
      <c r="M5" s="7">
        <v>62</v>
      </c>
      <c r="N5" s="7">
        <v>359</v>
      </c>
      <c r="O5" s="7">
        <v>359</v>
      </c>
    </row>
    <row r="6" spans="1:15" s="3" customFormat="1" ht="15.75">
      <c r="A6" s="35">
        <v>3</v>
      </c>
      <c r="B6" s="7">
        <v>14</v>
      </c>
      <c r="C6" s="7">
        <v>13</v>
      </c>
      <c r="D6" s="7">
        <v>13</v>
      </c>
      <c r="E6" s="7">
        <v>1</v>
      </c>
      <c r="F6" s="7">
        <v>7</v>
      </c>
      <c r="G6" s="7">
        <v>5</v>
      </c>
      <c r="H6" s="7">
        <v>0</v>
      </c>
      <c r="I6" s="33">
        <f>'Показатели по предметам'!H182</f>
        <v>4.430769230769231</v>
      </c>
      <c r="J6" s="38">
        <f>(E6+F6)/D6</f>
        <v>0.6153846153846154</v>
      </c>
      <c r="K6" s="38">
        <v>1</v>
      </c>
      <c r="L6" s="18">
        <v>69</v>
      </c>
      <c r="M6" s="7">
        <v>64</v>
      </c>
      <c r="N6" s="7">
        <v>295</v>
      </c>
      <c r="O6" s="7">
        <v>275</v>
      </c>
    </row>
    <row r="7" spans="1:15" s="3" customFormat="1" ht="15.75">
      <c r="A7" s="35">
        <v>4</v>
      </c>
      <c r="B7" s="7">
        <v>15</v>
      </c>
      <c r="C7" s="7">
        <v>15</v>
      </c>
      <c r="D7" s="7">
        <v>15</v>
      </c>
      <c r="E7" s="7">
        <v>1</v>
      </c>
      <c r="F7" s="7">
        <v>4</v>
      </c>
      <c r="G7" s="7">
        <v>10</v>
      </c>
      <c r="H7" s="7">
        <v>0</v>
      </c>
      <c r="I7" s="33">
        <f>'Показатели по предметам'!H183</f>
        <v>4.111111111111111</v>
      </c>
      <c r="J7" s="38">
        <f>(E7+F7)/D7</f>
        <v>0.3333333333333333</v>
      </c>
      <c r="K7" s="38">
        <f>(E7+F7+G7)/D7</f>
        <v>1</v>
      </c>
      <c r="L7" s="18">
        <v>10</v>
      </c>
      <c r="M7" s="7">
        <v>7</v>
      </c>
      <c r="N7" s="7">
        <v>47</v>
      </c>
      <c r="O7" s="7">
        <v>33</v>
      </c>
    </row>
    <row r="8" spans="1:15" s="3" customFormat="1" ht="15.75">
      <c r="A8" s="36" t="s">
        <v>40</v>
      </c>
      <c r="B8" s="35">
        <f aca="true" t="shared" si="0" ref="B8:H8">SUM(B4:B7)</f>
        <v>58</v>
      </c>
      <c r="C8" s="35">
        <f t="shared" si="0"/>
        <v>57</v>
      </c>
      <c r="D8" s="35">
        <f t="shared" si="0"/>
        <v>47</v>
      </c>
      <c r="E8" s="35">
        <f t="shared" si="0"/>
        <v>4</v>
      </c>
      <c r="F8" s="35">
        <f t="shared" si="0"/>
        <v>13</v>
      </c>
      <c r="G8" s="35">
        <f t="shared" si="0"/>
        <v>30</v>
      </c>
      <c r="H8" s="35">
        <f t="shared" si="0"/>
        <v>0</v>
      </c>
      <c r="I8" s="34">
        <f>(I6+I7)/2</f>
        <v>4.270940170940171</v>
      </c>
      <c r="J8" s="38">
        <f>(E8+F8)/D8</f>
        <v>0.3617021276595745</v>
      </c>
      <c r="K8" s="38">
        <v>1</v>
      </c>
      <c r="L8" s="37">
        <f>SUM(L4:L7)</f>
        <v>217</v>
      </c>
      <c r="M8" s="37">
        <f>SUM(M4:M7)</f>
        <v>208</v>
      </c>
      <c r="N8" s="37">
        <f>SUM(N4:N7)</f>
        <v>1017</v>
      </c>
      <c r="O8" s="37">
        <f>SUM(O4:O7)</f>
        <v>979</v>
      </c>
    </row>
    <row r="9" spans="1:15" s="3" customFormat="1" ht="15.75">
      <c r="A9" s="35">
        <v>5</v>
      </c>
      <c r="B9" s="7">
        <v>19</v>
      </c>
      <c r="C9" s="7">
        <v>18</v>
      </c>
      <c r="D9" s="7">
        <v>19</v>
      </c>
      <c r="E9" s="7">
        <v>2</v>
      </c>
      <c r="F9" s="7">
        <v>1</v>
      </c>
      <c r="G9" s="7">
        <v>16</v>
      </c>
      <c r="H9" s="7">
        <v>0</v>
      </c>
      <c r="I9" s="33">
        <f>'Показатели по предметам'!H184</f>
        <v>3.943396226415094</v>
      </c>
      <c r="J9" s="38">
        <f aca="true" t="shared" si="1" ref="J9:J18">(E9+F9)/D9</f>
        <v>0.15789473684210525</v>
      </c>
      <c r="K9" s="38">
        <f aca="true" t="shared" si="2" ref="K9:K17">(E9+F9+G9)/D9</f>
        <v>1</v>
      </c>
      <c r="L9" s="18">
        <v>11</v>
      </c>
      <c r="M9" s="7">
        <v>8</v>
      </c>
      <c r="N9" s="7">
        <v>63</v>
      </c>
      <c r="O9" s="7">
        <v>48</v>
      </c>
    </row>
    <row r="10" spans="1:15" s="3" customFormat="1" ht="15.75">
      <c r="A10" s="35">
        <v>6</v>
      </c>
      <c r="B10" s="7">
        <v>10</v>
      </c>
      <c r="C10" s="7">
        <v>10</v>
      </c>
      <c r="D10" s="7">
        <v>10</v>
      </c>
      <c r="E10" s="7">
        <v>0</v>
      </c>
      <c r="F10" s="7">
        <v>4</v>
      </c>
      <c r="G10" s="7">
        <v>5</v>
      </c>
      <c r="H10" s="7">
        <v>0</v>
      </c>
      <c r="I10" s="33">
        <f>'Показатели по предметам'!H185</f>
        <v>4.25</v>
      </c>
      <c r="J10" s="38">
        <f t="shared" si="1"/>
        <v>0.4</v>
      </c>
      <c r="K10" s="38">
        <v>1</v>
      </c>
      <c r="L10" s="18">
        <v>36</v>
      </c>
      <c r="M10" s="7">
        <v>24</v>
      </c>
      <c r="N10" s="7">
        <v>197</v>
      </c>
      <c r="O10" s="7">
        <v>135</v>
      </c>
    </row>
    <row r="11" spans="1:15" s="3" customFormat="1" ht="15.75">
      <c r="A11" s="35">
        <v>7</v>
      </c>
      <c r="B11" s="19">
        <v>14</v>
      </c>
      <c r="C11" s="19">
        <v>15</v>
      </c>
      <c r="D11" s="19">
        <v>15</v>
      </c>
      <c r="E11" s="7">
        <v>1</v>
      </c>
      <c r="F11" s="7">
        <v>1</v>
      </c>
      <c r="G11" s="7">
        <v>12</v>
      </c>
      <c r="H11" s="7">
        <v>1</v>
      </c>
      <c r="I11" s="33">
        <f>'Показатели по предметам'!H186</f>
        <v>3.8285714285714287</v>
      </c>
      <c r="J11" s="38">
        <f t="shared" si="1"/>
        <v>0.13333333333333333</v>
      </c>
      <c r="K11" s="38">
        <f t="shared" si="2"/>
        <v>0.9333333333333333</v>
      </c>
      <c r="L11" s="18">
        <v>148</v>
      </c>
      <c r="M11" s="7">
        <v>126</v>
      </c>
      <c r="N11" s="7">
        <v>878</v>
      </c>
      <c r="O11" s="7">
        <v>761</v>
      </c>
    </row>
    <row r="12" spans="1:15" s="3" customFormat="1" ht="15.75">
      <c r="A12" s="35">
        <v>8</v>
      </c>
      <c r="B12" s="7">
        <v>18</v>
      </c>
      <c r="C12" s="7">
        <v>17</v>
      </c>
      <c r="D12" s="7">
        <v>18</v>
      </c>
      <c r="E12" s="7">
        <v>1</v>
      </c>
      <c r="F12" s="7">
        <v>3</v>
      </c>
      <c r="G12" s="7">
        <v>14</v>
      </c>
      <c r="H12" s="7">
        <v>0</v>
      </c>
      <c r="I12" s="33">
        <f>'Показатели по предметам'!H187</f>
        <v>3.738970588235294</v>
      </c>
      <c r="J12" s="38">
        <f t="shared" si="1"/>
        <v>0.2222222222222222</v>
      </c>
      <c r="K12" s="38">
        <f t="shared" si="2"/>
        <v>1</v>
      </c>
      <c r="L12" s="18">
        <v>143</v>
      </c>
      <c r="M12" s="7">
        <v>97</v>
      </c>
      <c r="N12" s="7">
        <v>824</v>
      </c>
      <c r="O12" s="7">
        <v>563</v>
      </c>
    </row>
    <row r="13" spans="1:15" s="3" customFormat="1" ht="15.75">
      <c r="A13" s="35">
        <v>9</v>
      </c>
      <c r="B13" s="7">
        <v>26</v>
      </c>
      <c r="C13" s="7">
        <v>26</v>
      </c>
      <c r="D13" s="7">
        <v>26</v>
      </c>
      <c r="E13" s="7">
        <v>0</v>
      </c>
      <c r="F13" s="7">
        <v>10</v>
      </c>
      <c r="G13" s="7">
        <v>12</v>
      </c>
      <c r="H13" s="7">
        <v>4</v>
      </c>
      <c r="I13" s="33">
        <f>'Показатели по предметам'!H188</f>
        <v>3.7774725274725274</v>
      </c>
      <c r="J13" s="38">
        <f t="shared" si="1"/>
        <v>0.38461538461538464</v>
      </c>
      <c r="K13" s="38">
        <v>0.846</v>
      </c>
      <c r="L13" s="7">
        <v>193</v>
      </c>
      <c r="M13" s="7">
        <v>148</v>
      </c>
      <c r="N13" s="7">
        <v>1158</v>
      </c>
      <c r="O13" s="7">
        <v>896</v>
      </c>
    </row>
    <row r="14" spans="1:15" s="3" customFormat="1" ht="15.75">
      <c r="A14" s="36" t="s">
        <v>41</v>
      </c>
      <c r="B14" s="35">
        <f aca="true" t="shared" si="3" ref="B14:H14">SUM(B9:B13)</f>
        <v>87</v>
      </c>
      <c r="C14" s="35">
        <f t="shared" si="3"/>
        <v>86</v>
      </c>
      <c r="D14" s="35">
        <f t="shared" si="3"/>
        <v>88</v>
      </c>
      <c r="E14" s="35">
        <f t="shared" si="3"/>
        <v>4</v>
      </c>
      <c r="F14" s="35">
        <f t="shared" si="3"/>
        <v>19</v>
      </c>
      <c r="G14" s="35">
        <f t="shared" si="3"/>
        <v>59</v>
      </c>
      <c r="H14" s="35">
        <f t="shared" si="3"/>
        <v>5</v>
      </c>
      <c r="I14" s="34">
        <f>SUM(I9:I13)/5</f>
        <v>3.907682154138869</v>
      </c>
      <c r="J14" s="38">
        <f t="shared" si="1"/>
        <v>0.26136363636363635</v>
      </c>
      <c r="K14" s="38">
        <f t="shared" si="2"/>
        <v>0.9318181818181818</v>
      </c>
      <c r="L14" s="37">
        <f>SUM(L9:L13)</f>
        <v>531</v>
      </c>
      <c r="M14" s="37">
        <f>SUM(M9:M13)</f>
        <v>403</v>
      </c>
      <c r="N14" s="37">
        <f>SUM(N9:N13)</f>
        <v>3120</v>
      </c>
      <c r="O14" s="37">
        <f>SUM(O9:O13)</f>
        <v>2403</v>
      </c>
    </row>
    <row r="15" spans="1:15" s="3" customFormat="1" ht="15.75">
      <c r="A15" s="35">
        <v>10</v>
      </c>
      <c r="B15" s="7"/>
      <c r="C15" s="7"/>
      <c r="D15" s="7"/>
      <c r="E15" s="7"/>
      <c r="F15" s="7"/>
      <c r="G15" s="7"/>
      <c r="H15" s="7"/>
      <c r="I15" s="33" t="e">
        <f>'Показатели по предметам'!H189</f>
        <v>#DIV/0!</v>
      </c>
      <c r="J15" s="38" t="e">
        <f t="shared" si="1"/>
        <v>#DIV/0!</v>
      </c>
      <c r="K15" s="38" t="e">
        <f t="shared" si="2"/>
        <v>#DIV/0!</v>
      </c>
      <c r="L15" s="7"/>
      <c r="M15" s="7"/>
      <c r="N15" s="7"/>
      <c r="O15" s="7"/>
    </row>
    <row r="16" spans="1:15" s="3" customFormat="1" ht="15.75">
      <c r="A16" s="35">
        <v>11</v>
      </c>
      <c r="B16" s="7"/>
      <c r="C16" s="7"/>
      <c r="D16" s="7"/>
      <c r="E16" s="7"/>
      <c r="F16" s="7"/>
      <c r="G16" s="7"/>
      <c r="H16" s="7"/>
      <c r="I16" s="33" t="e">
        <f>'Показатели по предметам'!H190</f>
        <v>#DIV/0!</v>
      </c>
      <c r="J16" s="38" t="e">
        <f t="shared" si="1"/>
        <v>#DIV/0!</v>
      </c>
      <c r="K16" s="38" t="e">
        <f t="shared" si="2"/>
        <v>#DIV/0!</v>
      </c>
      <c r="L16" s="7"/>
      <c r="M16" s="7"/>
      <c r="N16" s="7"/>
      <c r="O16" s="7"/>
    </row>
    <row r="17" spans="1:15" s="3" customFormat="1" ht="31.5">
      <c r="A17" s="36" t="s">
        <v>42</v>
      </c>
      <c r="B17" s="35">
        <f aca="true" t="shared" si="4" ref="B17:H17">SUM(B15:B16)</f>
        <v>0</v>
      </c>
      <c r="C17" s="35">
        <f t="shared" si="4"/>
        <v>0</v>
      </c>
      <c r="D17" s="35">
        <f t="shared" si="4"/>
        <v>0</v>
      </c>
      <c r="E17" s="35">
        <f t="shared" si="4"/>
        <v>0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4" t="e">
        <f>(I15+I16)/2</f>
        <v>#DIV/0!</v>
      </c>
      <c r="J17" s="38" t="e">
        <f t="shared" si="1"/>
        <v>#DIV/0!</v>
      </c>
      <c r="K17" s="38" t="e">
        <f t="shared" si="2"/>
        <v>#DIV/0!</v>
      </c>
      <c r="L17" s="37">
        <f>SUM(L15:L16)</f>
        <v>0</v>
      </c>
      <c r="M17" s="37">
        <f>SUM(M15:M16)</f>
        <v>0</v>
      </c>
      <c r="N17" s="37">
        <f>SUM(N15:N16)</f>
        <v>0</v>
      </c>
      <c r="O17" s="37">
        <f>SUM(O15:O16)</f>
        <v>0</v>
      </c>
    </row>
    <row r="18" spans="1:15" s="3" customFormat="1" ht="15.75">
      <c r="A18" s="35" t="s">
        <v>38</v>
      </c>
      <c r="B18" s="14">
        <f aca="true" t="shared" si="5" ref="B18:H18">B8+B14+B17</f>
        <v>145</v>
      </c>
      <c r="C18" s="14">
        <f t="shared" si="5"/>
        <v>143</v>
      </c>
      <c r="D18" s="14">
        <f t="shared" si="5"/>
        <v>135</v>
      </c>
      <c r="E18" s="14">
        <f t="shared" si="5"/>
        <v>8</v>
      </c>
      <c r="F18" s="14">
        <f t="shared" si="5"/>
        <v>32</v>
      </c>
      <c r="G18" s="14">
        <f t="shared" si="5"/>
        <v>89</v>
      </c>
      <c r="H18" s="14">
        <f t="shared" si="5"/>
        <v>5</v>
      </c>
      <c r="I18" s="34">
        <f>'Показатели по предметам'!H191</f>
        <v>3.9313929313929314</v>
      </c>
      <c r="J18" s="38">
        <f t="shared" si="1"/>
        <v>0.2962962962962963</v>
      </c>
      <c r="K18" s="38">
        <v>0.9659</v>
      </c>
      <c r="L18" s="37">
        <f>L8+L14+L17</f>
        <v>748</v>
      </c>
      <c r="M18" s="37">
        <f>M8+M14+M17</f>
        <v>611</v>
      </c>
      <c r="N18" s="37">
        <f>N8+N14+N17</f>
        <v>4137</v>
      </c>
      <c r="O18" s="37">
        <f>O8+O14+O17</f>
        <v>3382</v>
      </c>
    </row>
    <row r="19" spans="1:15" s="5" customFormat="1" ht="15.75">
      <c r="A19" s="20"/>
      <c r="B19" s="20"/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20"/>
      <c r="N19" s="20"/>
      <c r="O19" s="20"/>
    </row>
    <row r="20" spans="1:15" s="5" customFormat="1" ht="15.75">
      <c r="A20" s="20" t="s">
        <v>44</v>
      </c>
      <c r="B20" s="20"/>
      <c r="C20" s="20"/>
      <c r="D20" s="20"/>
      <c r="E20" s="20"/>
      <c r="F20" s="20"/>
      <c r="G20" s="20"/>
      <c r="H20" s="20"/>
      <c r="I20" s="21"/>
      <c r="J20" s="21"/>
      <c r="K20" s="21"/>
      <c r="L20" s="21"/>
      <c r="M20" s="20"/>
      <c r="N20" s="20"/>
      <c r="O20" s="20"/>
    </row>
    <row r="21" spans="1:15" s="3" customFormat="1" ht="15.75">
      <c r="A21" s="22" t="s">
        <v>53</v>
      </c>
      <c r="B21" s="22"/>
      <c r="C21" s="22" t="s">
        <v>83</v>
      </c>
      <c r="D21" s="22"/>
      <c r="E21" s="22"/>
      <c r="F21" s="22"/>
      <c r="G21" s="22" t="s">
        <v>84</v>
      </c>
      <c r="H21" s="22"/>
      <c r="I21" s="22"/>
      <c r="J21" s="22"/>
      <c r="K21" s="22" t="s">
        <v>85</v>
      </c>
      <c r="L21" s="22"/>
      <c r="M21" s="22"/>
      <c r="N21" s="22"/>
      <c r="O21" s="22"/>
    </row>
    <row r="22" spans="1:15" ht="15.75">
      <c r="A22" s="22" t="s">
        <v>54</v>
      </c>
      <c r="B22" s="22"/>
      <c r="C22" s="22"/>
      <c r="D22" s="22"/>
      <c r="E22" s="22"/>
      <c r="F22" s="22"/>
      <c r="G22" s="22"/>
      <c r="H22" s="22"/>
      <c r="I22" s="22"/>
      <c r="J22" s="22"/>
      <c r="K22" s="22" t="s">
        <v>86</v>
      </c>
      <c r="L22" s="22"/>
      <c r="M22" s="22"/>
      <c r="N22" s="22"/>
      <c r="O22" s="22"/>
    </row>
    <row r="23" spans="3:12" ht="15.75">
      <c r="C23" s="22" t="s">
        <v>81</v>
      </c>
      <c r="D23" s="22"/>
      <c r="E23" s="22"/>
      <c r="F23" s="22"/>
      <c r="G23" s="22"/>
      <c r="H23" s="22"/>
      <c r="L23" s="4" t="s">
        <v>82</v>
      </c>
    </row>
    <row r="24" spans="3:4" ht="15.75">
      <c r="C24" s="4" t="s">
        <v>80</v>
      </c>
      <c r="D24" s="22" t="s">
        <v>76</v>
      </c>
    </row>
  </sheetData>
  <sheetProtection/>
  <mergeCells count="11">
    <mergeCell ref="K2:K3"/>
    <mergeCell ref="E2:H2"/>
    <mergeCell ref="N2:O2"/>
    <mergeCell ref="A1:M1"/>
    <mergeCell ref="L2:M2"/>
    <mergeCell ref="A2:A3"/>
    <mergeCell ref="B2:B3"/>
    <mergeCell ref="C2:C3"/>
    <mergeCell ref="D2:D3"/>
    <mergeCell ref="I2:I3"/>
    <mergeCell ref="J2:J3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Завуч</cp:lastModifiedBy>
  <cp:lastPrinted>2018-03-24T05:57:26Z</cp:lastPrinted>
  <dcterms:created xsi:type="dcterms:W3CDTF">2006-04-10T08:09:59Z</dcterms:created>
  <dcterms:modified xsi:type="dcterms:W3CDTF">2018-03-26T07:14:59Z</dcterms:modified>
  <cp:category/>
  <cp:version/>
  <cp:contentType/>
  <cp:contentStatus/>
</cp:coreProperties>
</file>